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7" activeTab="0"/>
  </bookViews>
  <sheets>
    <sheet name="Seeing_vs_contrast" sheetId="1" r:id="rId1"/>
    <sheet name="blismm" sheetId="2" r:id="rId2"/>
    <sheet name="Scintillation_relevé_blismm" sheetId="3" r:id="rId3"/>
  </sheets>
  <definedNames/>
  <calcPr fullCalcOnLoad="1"/>
</workbook>
</file>

<file path=xl/sharedStrings.xml><?xml version="1.0" encoding="utf-8"?>
<sst xmlns="http://schemas.openxmlformats.org/spreadsheetml/2006/main" count="103" uniqueCount="86">
  <si>
    <t>Distance Fentes r0
(mm)</t>
  </si>
  <si>
    <t>Distance fentes Contraste</t>
  </si>
  <si>
    <t>Couleur verte</t>
  </si>
  <si>
    <t>Largeur des fentes
 (mm)</t>
  </si>
  <si>
    <t>Compensation</t>
  </si>
  <si>
    <t>*</t>
  </si>
  <si>
    <t>Lambda</t>
  </si>
  <si>
    <t>Indice de confiance</t>
  </si>
  <si>
    <t>Calcul du t0</t>
  </si>
  <si>
    <t>Calcul du R0</t>
  </si>
  <si>
    <t>Déplacements mesurés DIMM</t>
  </si>
  <si>
    <t>N° image</t>
  </si>
  <si>
    <t>Intensité du pic</t>
  </si>
  <si>
    <t>Contraste</t>
  </si>
  <si>
    <t>sigma angle de frange Methode exponentielle espace des phases</t>
  </si>
  <si>
    <t>2*sigma corrigé nbre d'échantillons dans l'espace des phases</t>
  </si>
  <si>
    <t>sigma pixel x</t>
  </si>
  <si>
    <t>sigma_para</t>
  </si>
  <si>
    <t>r0 para</t>
  </si>
  <si>
    <t>Seeing para dimm</t>
  </si>
  <si>
    <t>sigma pixel y</t>
  </si>
  <si>
    <t>sigma_perp</t>
  </si>
  <si>
    <t>r0 perp</t>
  </si>
  <si>
    <t>Seeing perp dimm</t>
  </si>
  <si>
    <t>Seeing complet dimm</t>
  </si>
  <si>
    <t>r0 total</t>
  </si>
  <si>
    <t>Statistiques
Instantanées</t>
  </si>
  <si>
    <r>
      <t>r</t>
    </r>
    <r>
      <rPr>
        <vertAlign val="subscript"/>
        <sz val="13"/>
        <rFont val="Arial"/>
        <family val="2"/>
      </rPr>
      <t xml:space="preserve">0 </t>
    </r>
    <r>
      <rPr>
        <sz val="13"/>
        <rFont val="Arial"/>
        <family val="2"/>
      </rPr>
      <t>(mm)</t>
    </r>
  </si>
  <si>
    <r>
      <t>e</t>
    </r>
    <r>
      <rPr>
        <vertAlign val="subscript"/>
        <sz val="13"/>
        <rFont val="Arial"/>
        <family val="2"/>
      </rPr>
      <t>0</t>
    </r>
  </si>
  <si>
    <r>
      <t>t</t>
    </r>
    <r>
      <rPr>
        <vertAlign val="subscript"/>
        <sz val="13"/>
        <rFont val="Arial"/>
        <family val="2"/>
      </rPr>
      <t xml:space="preserve">0 </t>
    </r>
    <r>
      <rPr>
        <sz val="13"/>
        <rFont val="Arial"/>
        <family val="2"/>
      </rPr>
      <t>(ms)</t>
    </r>
  </si>
  <si>
    <t>Taille Pixel
 (µm)</t>
  </si>
  <si>
    <t>Binning acquisition</t>
  </si>
  <si>
    <t>Lambda
(µm)</t>
  </si>
  <si>
    <t>Binning traitement</t>
  </si>
  <si>
    <t>Temps de pose 
(ms)</t>
  </si>
  <si>
    <t>Maximum</t>
  </si>
  <si>
    <t>Moyenne</t>
  </si>
  <si>
    <t>Taille Pixel équivalent
(µm)</t>
  </si>
  <si>
    <t xml:space="preserve">Minimum </t>
  </si>
  <si>
    <t>et k</t>
  </si>
  <si>
    <t>Ecart type</t>
  </si>
  <si>
    <t xml:space="preserve">Medianne </t>
  </si>
  <si>
    <t>Meilleure image</t>
  </si>
  <si>
    <t>Raccord DIMM</t>
  </si>
  <si>
    <t>Kpara</t>
  </si>
  <si>
    <t>Kperp</t>
  </si>
  <si>
    <t>Dimension frange
Avant Binning soft
(Pixels)</t>
  </si>
  <si>
    <t>Dimension frange
Après Binning soft
(Pixels)</t>
  </si>
  <si>
    <t>Focale
D'origine</t>
  </si>
  <si>
    <t>Echelle_rad/pix
(Avant Binning Soft)</t>
  </si>
  <si>
    <t>echelle "/pix 
(Avant Binning soft)</t>
  </si>
  <si>
    <t>dim frange "</t>
  </si>
  <si>
    <t>Echelle_rad/pix
(Après Binning Soft)</t>
  </si>
  <si>
    <t>Statistiques
 30 secondes</t>
  </si>
  <si>
    <t>Angle isoplanétique
('')</t>
  </si>
  <si>
    <t>Médiane</t>
  </si>
  <si>
    <t>R0</t>
  </si>
  <si>
    <t>Franges</t>
  </si>
  <si>
    <t>PSF</t>
  </si>
  <si>
    <t>Ecart</t>
  </si>
  <si>
    <t xml:space="preserve">Exposition </t>
  </si>
  <si>
    <t>Dx</t>
  </si>
  <si>
    <t>Dy</t>
  </si>
  <si>
    <t>x</t>
  </si>
  <si>
    <t>y</t>
  </si>
  <si>
    <t>Moy</t>
  </si>
  <si>
    <t>Max</t>
  </si>
  <si>
    <t>Min</t>
  </si>
  <si>
    <t>Sigma</t>
  </si>
  <si>
    <t>Mediane</t>
  </si>
  <si>
    <t>sigma phase frange °</t>
  </si>
  <si>
    <t>Sigma '' sur le ciel</t>
  </si>
  <si>
    <t>epsilon0</t>
  </si>
  <si>
    <t>tau0</t>
  </si>
  <si>
    <t>min</t>
  </si>
  <si>
    <t>ecarttype</t>
  </si>
  <si>
    <t>11,0</t>
  </si>
  <si>
    <t>1,0</t>
  </si>
  <si>
    <t>10,0</t>
  </si>
  <si>
    <t>6,0</t>
  </si>
  <si>
    <t>9,0</t>
  </si>
  <si>
    <t>Constante d'ajustement</t>
  </si>
  <si>
    <t>Objet n°1</t>
  </si>
  <si>
    <t>Intensité objet n°1</t>
  </si>
  <si>
    <t>Fluctuation instantannée</t>
  </si>
  <si>
    <t>Angle d'isoplanétisme 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</si>
</sst>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0.00E+00"/>
    <numFmt numFmtId="167" formatCode="0%"/>
    <numFmt numFmtId="168" formatCode="0.00%"/>
    <numFmt numFmtId="169" formatCode="0.00"/>
    <numFmt numFmtId="170" formatCode="0.00E+000"/>
    <numFmt numFmtId="171" formatCode="@"/>
    <numFmt numFmtId="172" formatCode="0.00%"/>
  </numFmts>
  <fonts count="13">
    <font>
      <sz val="10"/>
      <name val="Arial"/>
      <family val="2"/>
    </font>
    <font>
      <sz val="10"/>
      <name val="Geneva"/>
      <family val="2"/>
    </font>
    <font>
      <sz val="12"/>
      <name val="Arial"/>
      <family val="2"/>
    </font>
    <font>
      <sz val="20"/>
      <name val="Arial"/>
      <family val="2"/>
    </font>
    <font>
      <sz val="20"/>
      <color indexed="11"/>
      <name val="Arial"/>
      <family val="2"/>
    </font>
    <font>
      <sz val="14"/>
      <name val="Arial"/>
      <family val="2"/>
    </font>
    <font>
      <sz val="13"/>
      <name val="Arial"/>
      <family val="2"/>
    </font>
    <font>
      <vertAlign val="subscript"/>
      <sz val="13"/>
      <name val="Arial"/>
      <family val="2"/>
    </font>
    <font>
      <sz val="13"/>
      <name val="Symbo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thick">
        <color indexed="63"/>
      </right>
      <top style="double">
        <color indexed="63"/>
      </top>
      <bottom style="double">
        <color indexed="63"/>
      </bottom>
    </border>
    <border>
      <left style="thick">
        <color indexed="63"/>
      </left>
      <right style="thick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63"/>
      </left>
      <right style="thick">
        <color indexed="63"/>
      </right>
      <top style="double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double">
        <color indexed="63"/>
      </left>
      <right style="thick">
        <color indexed="63"/>
      </right>
      <top style="thick">
        <color indexed="63"/>
      </top>
      <bottom style="double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thick"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double">
        <color indexed="63"/>
      </right>
      <top style="double">
        <color indexed="63"/>
      </top>
      <bottom style="thick">
        <color indexed="63"/>
      </bottom>
    </border>
    <border>
      <left style="thick">
        <color indexed="63"/>
      </left>
      <right style="double">
        <color indexed="63"/>
      </right>
      <top style="thick">
        <color indexed="63"/>
      </top>
      <bottom style="double">
        <color indexed="63"/>
      </bottom>
    </border>
    <border>
      <left style="thick">
        <color indexed="63"/>
      </left>
      <right style="thick">
        <color indexed="63"/>
      </right>
      <top style="double">
        <color indexed="63"/>
      </top>
      <bottom style="thick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wrapText="1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4" fontId="2" fillId="0" borderId="3" xfId="0" applyFont="1" applyBorder="1" applyAlignment="1">
      <alignment wrapText="1"/>
    </xf>
    <xf numFmtId="164" fontId="5" fillId="0" borderId="4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5" fillId="2" borderId="4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2" fillId="0" borderId="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 wrapText="1"/>
    </xf>
    <xf numFmtId="164" fontId="0" fillId="0" borderId="6" xfId="0" applyFont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8" fillId="0" borderId="8" xfId="0" applyFont="1" applyBorder="1" applyAlignment="1">
      <alignment horizontal="center"/>
    </xf>
    <xf numFmtId="164" fontId="0" fillId="0" borderId="0" xfId="0" applyFont="1" applyAlignment="1">
      <alignment horizontal="center" wrapText="1"/>
    </xf>
    <xf numFmtId="168" fontId="0" fillId="0" borderId="0" xfId="0" applyNumberFormat="1" applyAlignment="1">
      <alignment horizontal="center"/>
    </xf>
    <xf numFmtId="164" fontId="0" fillId="0" borderId="9" xfId="0" applyNumberFormat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3" borderId="0" xfId="0" applyNumberFormat="1" applyFill="1" applyAlignment="1">
      <alignment horizontal="center"/>
    </xf>
    <xf numFmtId="164" fontId="2" fillId="0" borderId="10" xfId="0" applyFont="1" applyBorder="1" applyAlignment="1">
      <alignment/>
    </xf>
    <xf numFmtId="169" fontId="2" fillId="0" borderId="11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2" fillId="0" borderId="13" xfId="0" applyFont="1" applyBorder="1" applyAlignment="1">
      <alignment/>
    </xf>
    <xf numFmtId="169" fontId="9" fillId="0" borderId="11" xfId="0" applyNumberFormat="1" applyFont="1" applyBorder="1" applyAlignment="1">
      <alignment horizontal="center"/>
    </xf>
    <xf numFmtId="164" fontId="2" fillId="0" borderId="14" xfId="0" applyFont="1" applyBorder="1" applyAlignment="1">
      <alignment/>
    </xf>
    <xf numFmtId="169" fontId="9" fillId="0" borderId="15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4" fontId="2" fillId="0" borderId="5" xfId="0" applyFont="1" applyBorder="1" applyAlignment="1">
      <alignment/>
    </xf>
    <xf numFmtId="164" fontId="10" fillId="0" borderId="6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0" xfId="0" applyFont="1" applyBorder="1" applyAlignment="1">
      <alignment horizontal="center" wrapText="1"/>
    </xf>
    <xf numFmtId="164" fontId="0" fillId="0" borderId="21" xfId="0" applyFont="1" applyBorder="1" applyAlignment="1">
      <alignment horizontal="center" wrapText="1"/>
    </xf>
    <xf numFmtId="164" fontId="0" fillId="0" borderId="14" xfId="0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3" borderId="20" xfId="0" applyFill="1" applyBorder="1" applyAlignment="1">
      <alignment horizontal="center"/>
    </xf>
    <xf numFmtId="169" fontId="9" fillId="3" borderId="11" xfId="0" applyNumberFormat="1" applyFont="1" applyFill="1" applyBorder="1" applyAlignment="1">
      <alignment horizontal="center"/>
    </xf>
    <xf numFmtId="169" fontId="10" fillId="3" borderId="11" xfId="0" applyNumberFormat="1" applyFont="1" applyFill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71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ads1427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Seeing_vs_contrast!$N$11:$N$618</c:f>
              <c:numCache/>
            </c:numRef>
          </c:val>
          <c:smooth val="0"/>
        </c:ser>
        <c:marker val="1"/>
        <c:axId val="36328148"/>
        <c:axId val="58517877"/>
      </c:lineChart>
      <c:catAx>
        <c:axId val="3632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17877"/>
        <c:crossesAt val="0"/>
        <c:auto val="0"/>
        <c:lblOffset val="100"/>
        <c:noMultiLvlLbl val="0"/>
      </c:catAx>
      <c:valAx>
        <c:axId val="58517877"/>
        <c:scaling>
          <c:logBase val="10"/>
          <c:orientation val="minMax"/>
          <c:min val="0.1000000000000000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2814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Seeing_vs_contrast!$O$11:$O$618</c:f>
              <c:numCache/>
            </c:numRef>
          </c:val>
          <c:smooth val="0"/>
        </c:ser>
        <c:marker val="1"/>
        <c:axId val="56898846"/>
        <c:axId val="42327567"/>
      </c:lineChart>
      <c:catAx>
        <c:axId val="56898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27567"/>
        <c:crossesAt val="0"/>
        <c:auto val="0"/>
        <c:lblOffset val="100"/>
        <c:noMultiLvlLbl val="0"/>
      </c:catAx>
      <c:valAx>
        <c:axId val="4232756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9884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blismm!$N$4:$N$611</c:f>
              <c:numCache/>
            </c:numRef>
          </c:xVal>
          <c:yVal>
            <c:numRef>
              <c:f>blismm!$Y$4:$Y$611</c:f>
              <c:numCache/>
            </c:numRef>
          </c:yVal>
          <c:smooth val="0"/>
        </c:ser>
        <c:axId val="45403784"/>
        <c:axId val="5980873"/>
      </c:scatterChart>
      <c:valAx>
        <c:axId val="45403784"/>
        <c:scaling>
          <c:orientation val="minMax"/>
          <c:max val="60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0873"/>
        <c:crossesAt val="0"/>
        <c:crossBetween val="midCat"/>
        <c:dispUnits/>
      </c:valAx>
      <c:valAx>
        <c:axId val="598087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03784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Scintillation_relevé_blismm!$D$4:$D$595</c:f>
              <c:numCache/>
            </c:numRef>
          </c:val>
          <c:smooth val="0"/>
        </c:ser>
        <c:marker val="1"/>
        <c:axId val="53827858"/>
        <c:axId val="14688675"/>
      </c:lineChart>
      <c:catAx>
        <c:axId val="5382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88675"/>
        <c:crossesAt val="0"/>
        <c:auto val="0"/>
        <c:lblOffset val="100"/>
        <c:noMultiLvlLbl val="0"/>
      </c:catAx>
      <c:valAx>
        <c:axId val="14688675"/>
        <c:scaling>
          <c:logBase val="10"/>
          <c:orientation val="minMax"/>
          <c:max val="999.999999999999"/>
          <c:min val="0.1000000000000000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2785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33</xdr:row>
      <xdr:rowOff>142875</xdr:rowOff>
    </xdr:from>
    <xdr:to>
      <xdr:col>24</xdr:col>
      <xdr:colOff>800100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20583525" y="6905625"/>
        <a:ext cx="109156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47625</xdr:colOff>
      <xdr:row>60</xdr:row>
      <xdr:rowOff>57150</xdr:rowOff>
    </xdr:from>
    <xdr:to>
      <xdr:col>24</xdr:col>
      <xdr:colOff>847725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0612100" y="10934700"/>
        <a:ext cx="109347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22</xdr:row>
      <xdr:rowOff>9525</xdr:rowOff>
    </xdr:from>
    <xdr:to>
      <xdr:col>31</xdr:col>
      <xdr:colOff>171450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6524625" y="3381375"/>
        <a:ext cx="170307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7</xdr:row>
      <xdr:rowOff>38100</xdr:rowOff>
    </xdr:from>
    <xdr:to>
      <xdr:col>13</xdr:col>
      <xdr:colOff>171450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1619250" y="1152525"/>
        <a:ext cx="156876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9"/>
  <sheetViews>
    <sheetView tabSelected="1" zoomScale="70" zoomScaleNormal="70" workbookViewId="0" topLeftCell="M1">
      <selection activeCell="D9" sqref="D9"/>
    </sheetView>
  </sheetViews>
  <sheetFormatPr defaultColWidth="11.421875" defaultRowHeight="12.75"/>
  <cols>
    <col min="1" max="1" width="19.7109375" style="0" customWidth="1"/>
    <col min="2" max="3" width="13.7109375" style="0" customWidth="1"/>
    <col min="4" max="4" width="23.00390625" style="0" customWidth="1"/>
    <col min="5" max="5" width="23.57421875" style="0" customWidth="1"/>
    <col min="6" max="6" width="13.7109375" style="0" customWidth="1"/>
    <col min="7" max="7" width="14.57421875" style="0" customWidth="1"/>
    <col min="8" max="8" width="39.140625" style="0" customWidth="1"/>
    <col min="9" max="9" width="17.57421875" style="0" customWidth="1"/>
    <col min="10" max="11" width="19.28125" style="0" customWidth="1"/>
    <col min="12" max="12" width="11.57421875" style="1" customWidth="1"/>
    <col min="13" max="13" width="21.7109375" style="0" customWidth="1"/>
    <col min="14" max="18" width="19.28125" style="0" customWidth="1"/>
    <col min="19" max="19" width="21.7109375" style="0" customWidth="1"/>
    <col min="20" max="20" width="18.140625" style="0" customWidth="1"/>
    <col min="21" max="21" width="17.00390625" style="0" customWidth="1"/>
    <col min="22" max="22" width="16.140625" style="0" customWidth="1"/>
    <col min="23" max="23" width="22.00390625" style="0" customWidth="1"/>
    <col min="24" max="24" width="18.421875" style="0" customWidth="1"/>
    <col min="25" max="25" width="14.7109375" style="0" customWidth="1"/>
    <col min="26" max="26" width="19.57421875" style="0" customWidth="1"/>
    <col min="27" max="27" width="8.140625" style="0" customWidth="1"/>
    <col min="28" max="28" width="16.57421875" style="0" customWidth="1"/>
    <col min="29" max="29" width="15.00390625" style="0" customWidth="1"/>
  </cols>
  <sheetData>
    <row r="1" spans="1:20" ht="36.75" customHeight="1">
      <c r="A1" s="2" t="s">
        <v>0</v>
      </c>
      <c r="B1" s="2" t="s">
        <v>1</v>
      </c>
      <c r="C1" s="2"/>
      <c r="D1" s="2"/>
      <c r="E1" s="2"/>
      <c r="F1" s="3"/>
      <c r="G1" s="4" t="s">
        <v>2</v>
      </c>
      <c r="H1" s="5"/>
      <c r="I1" s="5"/>
      <c r="J1" s="5"/>
      <c r="K1" s="5"/>
      <c r="L1" s="6"/>
      <c r="R1" s="7" t="s">
        <v>3</v>
      </c>
      <c r="S1" s="8" t="s">
        <v>4</v>
      </c>
      <c r="T1" s="9" t="s">
        <v>5</v>
      </c>
    </row>
    <row r="2" spans="1:20" ht="16.5">
      <c r="A2" s="10">
        <v>163</v>
      </c>
      <c r="B2" s="10">
        <v>130</v>
      </c>
      <c r="C2" s="10"/>
      <c r="D2" s="10"/>
      <c r="E2" s="10"/>
      <c r="F2" s="11"/>
      <c r="G2" s="11" t="s">
        <v>6</v>
      </c>
      <c r="H2" s="11"/>
      <c r="I2" s="11"/>
      <c r="J2" s="11"/>
      <c r="K2" s="11"/>
      <c r="R2" s="12">
        <v>40</v>
      </c>
      <c r="S2" s="10">
        <v>1</v>
      </c>
      <c r="T2" s="9">
        <v>1.2</v>
      </c>
    </row>
    <row r="3" spans="6:11" ht="12">
      <c r="F3" s="11"/>
      <c r="G3" s="13">
        <f>W6/1000</f>
        <v>0.0006500000000000001</v>
      </c>
      <c r="H3" s="11"/>
      <c r="I3" s="14" t="s">
        <v>7</v>
      </c>
      <c r="J3" s="11"/>
      <c r="K3" s="11"/>
    </row>
    <row r="4" spans="2:18" ht="24">
      <c r="B4" s="15" t="s">
        <v>8</v>
      </c>
      <c r="F4" s="15" t="s">
        <v>9</v>
      </c>
      <c r="G4" s="15"/>
      <c r="H4" s="15"/>
      <c r="I4" s="16">
        <v>0.95</v>
      </c>
      <c r="J4" t="s">
        <v>10</v>
      </c>
      <c r="N4" t="s">
        <v>10</v>
      </c>
      <c r="R4" s="17"/>
    </row>
    <row r="5" spans="1:25" ht="33.75">
      <c r="A5" s="18" t="s">
        <v>11</v>
      </c>
      <c r="B5" s="18" t="s">
        <v>12</v>
      </c>
      <c r="C5" s="18" t="s">
        <v>13</v>
      </c>
      <c r="D5" s="19" t="s">
        <v>14</v>
      </c>
      <c r="E5" s="19" t="s">
        <v>15</v>
      </c>
      <c r="F5" s="20" t="s">
        <v>16</v>
      </c>
      <c r="G5" s="20" t="s">
        <v>17</v>
      </c>
      <c r="H5" s="21" t="s">
        <v>18</v>
      </c>
      <c r="I5" t="s">
        <v>19</v>
      </c>
      <c r="J5" s="20" t="s">
        <v>20</v>
      </c>
      <c r="K5" s="20" t="s">
        <v>21</v>
      </c>
      <c r="L5" s="21" t="s">
        <v>22</v>
      </c>
      <c r="M5" t="s">
        <v>23</v>
      </c>
      <c r="N5" s="22" t="s">
        <v>24</v>
      </c>
      <c r="O5" t="s">
        <v>25</v>
      </c>
      <c r="P5" s="23" t="s">
        <v>26</v>
      </c>
      <c r="Q5" s="24" t="s">
        <v>27</v>
      </c>
      <c r="R5" s="25" t="s">
        <v>28</v>
      </c>
      <c r="S5" s="26" t="s">
        <v>29</v>
      </c>
      <c r="U5" s="27" t="s">
        <v>30</v>
      </c>
      <c r="V5" s="9" t="s">
        <v>31</v>
      </c>
      <c r="W5" s="27" t="s">
        <v>32</v>
      </c>
      <c r="X5" s="9" t="s">
        <v>33</v>
      </c>
      <c r="Y5" s="27" t="s">
        <v>34</v>
      </c>
    </row>
    <row r="6" spans="1:25" ht="14.25">
      <c r="A6" s="18"/>
      <c r="B6">
        <f>AVERAGE(B11:B810)</f>
        <v>5344.18341307815</v>
      </c>
      <c r="C6" s="28">
        <f>B6/(32766/2)</f>
        <v>0.3262029794957059</v>
      </c>
      <c r="D6" s="17">
        <f>SQRT(2*LN(1/C6))</f>
        <v>1.4968202663534524</v>
      </c>
      <c r="E6" s="11">
        <f>D6*$U$19</f>
        <v>0</v>
      </c>
      <c r="F6" s="20">
        <f>blismm!AB4</f>
        <v>0</v>
      </c>
      <c r="G6" s="29">
        <f>$S$26*F6</f>
        <v>0</v>
      </c>
      <c r="H6" s="30" t="e">
        <f>0.98*$G$3/I6*206265</f>
        <v>#DIV/0!</v>
      </c>
      <c r="I6" s="31">
        <f>(POWER($G$3,-1/5))*(POWER(G6*G6/($P$18*$T$2),(3/5)))*206265</f>
        <v>0</v>
      </c>
      <c r="J6" s="20">
        <f>blismm!AC4</f>
        <v>0</v>
      </c>
      <c r="K6" s="17">
        <f>$S$26*J6</f>
        <v>0</v>
      </c>
      <c r="L6" s="30" t="e">
        <f>0.98*$G$3/M6*206265</f>
        <v>#DIV/0!</v>
      </c>
      <c r="M6" s="31">
        <f>(POWER($G$3,-1/5))*(POWER(K6*K6/($R$18*$T$2),(3/5)))*206265</f>
        <v>0</v>
      </c>
      <c r="N6" s="32">
        <f>(((POWER($G$3,-1/5))*(POWER(G6*G6/($P$18*$T$2),(3/5)))+(POWER($G$3,-1/5))*(POWER(K6*K6/($R$18*$T$2),(3/5))))/2)*206265</f>
        <v>0</v>
      </c>
      <c r="O6" s="30" t="e">
        <f>0.98*$G$3/N6*206265</f>
        <v>#DIV/0!</v>
      </c>
      <c r="P6" s="33" t="s">
        <v>35</v>
      </c>
      <c r="Q6" s="34" t="e">
        <f>MAX(O20:O629)</f>
        <v>#DIV/0!</v>
      </c>
      <c r="R6" s="34">
        <f>MAX(I20:I629)</f>
        <v>0</v>
      </c>
      <c r="S6" s="34" t="e">
        <f>MAX(blismm!Y5:Y622)*1000</f>
        <v>#DIV/0!</v>
      </c>
      <c r="U6" s="9">
        <v>9</v>
      </c>
      <c r="V6" s="9">
        <v>1</v>
      </c>
      <c r="W6" s="9">
        <v>0.65</v>
      </c>
      <c r="X6" s="9">
        <v>2</v>
      </c>
      <c r="Y6" s="9"/>
    </row>
    <row r="7" spans="1:22" ht="21.75">
      <c r="A7" s="18"/>
      <c r="B7" s="18">
        <f>MEDIAN(B11:B810)</f>
        <v>5249</v>
      </c>
      <c r="C7" s="28">
        <f>B7/(32766/2)</f>
        <v>0.3203930903985839</v>
      </c>
      <c r="D7" s="17">
        <f>SQRT(2*LN(1/C7))</f>
        <v>1.5087787310059508</v>
      </c>
      <c r="E7" s="11">
        <f>D7*$U$19</f>
        <v>0</v>
      </c>
      <c r="F7" s="20">
        <f>blismm!AB5</f>
        <v>0</v>
      </c>
      <c r="G7" s="35">
        <f>$S$26*F7</f>
        <v>0</v>
      </c>
      <c r="H7" s="30" t="e">
        <f>0.98*$G$3/I7*206265</f>
        <v>#DIV/0!</v>
      </c>
      <c r="I7" s="31">
        <f>(POWER($G$3,-1/5))*(POWER(G7*G7/($P$18*$T$2),(3/5)))*206265</f>
        <v>0</v>
      </c>
      <c r="J7" s="20">
        <f>blismm!AC5</f>
        <v>0</v>
      </c>
      <c r="K7" s="17">
        <f>$S$26*J7</f>
        <v>0</v>
      </c>
      <c r="L7" s="30" t="e">
        <f>0.98*$G$3/M7*206265</f>
        <v>#DIV/0!</v>
      </c>
      <c r="M7" s="31">
        <f>(POWER($G$3,-1/5))*(POWER(K7*K7/($R$18*$T$2),(3/5)))*206265</f>
        <v>0</v>
      </c>
      <c r="N7" s="32">
        <f>(((POWER($G$3,-1/5))*(POWER(G7*G7/($P$18*$T$2),(3/5)))+(POWER($G$3,-1/5))*(POWER(K7*K7/($R$18*$T$2),(3/5))))/2)*206265</f>
        <v>0</v>
      </c>
      <c r="O7" s="30" t="e">
        <f>0.98*$G$3/N7*206265</f>
        <v>#DIV/0!</v>
      </c>
      <c r="P7" s="36" t="s">
        <v>36</v>
      </c>
      <c r="Q7" s="37" t="e">
        <f>AVERAGE(O20:O629)</f>
        <v>#DIV/0!</v>
      </c>
      <c r="R7" s="37">
        <f>AVERAGE(I20:I629)</f>
        <v>0</v>
      </c>
      <c r="S7" s="37" t="e">
        <f>AVERAGE(blismm!Y5:Y622)*1000</f>
        <v>#DIV/0!</v>
      </c>
      <c r="V7" s="27" t="s">
        <v>37</v>
      </c>
    </row>
    <row r="8" spans="1:22" ht="14.25">
      <c r="A8" s="18"/>
      <c r="B8" s="18">
        <f>MAX(B11:B810)</f>
        <v>13685</v>
      </c>
      <c r="C8" s="28">
        <f>B8/(32766/2)</f>
        <v>0.8353170969907832</v>
      </c>
      <c r="D8" s="17">
        <f>SQRT(2*LN(1/C8))</f>
        <v>0.5999064416148304</v>
      </c>
      <c r="E8" s="11">
        <f>D8*$U$19</f>
        <v>0</v>
      </c>
      <c r="F8" s="20">
        <f>blismm!AB6</f>
        <v>0</v>
      </c>
      <c r="G8" s="35">
        <f>$S$26*F8</f>
        <v>0</v>
      </c>
      <c r="H8" s="30" t="e">
        <f>0.98*$G$3/I8*206265</f>
        <v>#DIV/0!</v>
      </c>
      <c r="I8" s="31">
        <f>(POWER($G$3,-1/5))*(POWER(G8*G8/($P$18*$T$2),(3/5)))*206265</f>
        <v>0</v>
      </c>
      <c r="J8" s="20">
        <f>blismm!AC6</f>
        <v>0</v>
      </c>
      <c r="K8" s="17">
        <f>$S$26*J8</f>
        <v>0</v>
      </c>
      <c r="L8" s="30" t="e">
        <f>0.98*$G$3/M8*206265</f>
        <v>#DIV/0!</v>
      </c>
      <c r="M8" s="31">
        <f>(POWER($G$3,-1/5))*(POWER(K8*K8/($R$18*$T$2),(3/5)))*206265</f>
        <v>0</v>
      </c>
      <c r="N8" s="32">
        <f>(((POWER($G$3,-1/5))*(POWER(G8*G8/($P$18*$T$2),(3/5)))+(POWER($G$3,-1/5))*(POWER(K8*K8/($R$18*$T$2),(3/5))))/2)*206265</f>
        <v>0</v>
      </c>
      <c r="O8" s="30" t="e">
        <f>0.98*$G$3/N8*206265</f>
        <v>#DIV/0!</v>
      </c>
      <c r="P8" s="36" t="s">
        <v>38</v>
      </c>
      <c r="Q8" s="34" t="e">
        <f>MIN(O20:O629)</f>
        <v>#DIV/0!</v>
      </c>
      <c r="R8" s="34">
        <f>MIN(I20:I629)</f>
        <v>0</v>
      </c>
      <c r="S8" s="34" t="e">
        <f>MIN(blismm!Y5:Y622)*1000</f>
        <v>#DIV/0!</v>
      </c>
      <c r="V8" s="9">
        <f>V6*U6</f>
        <v>9</v>
      </c>
    </row>
    <row r="9" spans="1:19" ht="14.25">
      <c r="A9" s="18"/>
      <c r="B9" s="18">
        <f>MIN(B11:B810)</f>
        <v>278</v>
      </c>
      <c r="C9" s="28">
        <f>B9/(32766/2)</f>
        <v>0.016968809131416712</v>
      </c>
      <c r="D9" s="17" t="s">
        <v>39</v>
      </c>
      <c r="E9" s="11"/>
      <c r="F9" s="20">
        <f>blismm!AB7</f>
        <v>0</v>
      </c>
      <c r="G9" s="35">
        <f>$S$26*F9</f>
        <v>0</v>
      </c>
      <c r="H9" s="30" t="e">
        <f>0.98*$G$3/I9*206265</f>
        <v>#DIV/0!</v>
      </c>
      <c r="I9" s="31">
        <f>(POWER($G$3,-1/5))*(POWER(G9*G9/($P$18*$T$2),(3/5)))*206265</f>
        <v>0</v>
      </c>
      <c r="J9" s="20">
        <f>blismm!AC7</f>
        <v>0</v>
      </c>
      <c r="K9" s="17">
        <f>$S$26*J9</f>
        <v>0</v>
      </c>
      <c r="L9" s="30" t="e">
        <f>0.98*$G$3/M9*206265</f>
        <v>#DIV/0!</v>
      </c>
      <c r="M9" s="31">
        <f>(POWER($G$3,-1/5))*(POWER(K9*K9/($R$18*$T$2),(3/5)))*206265</f>
        <v>0</v>
      </c>
      <c r="N9" s="32">
        <f>(((POWER($G$3,-1/5))*(POWER(G9*G9/($P$18*$T$2),(3/5)))+(POWER($G$3,-1/5))*(POWER(K9*K9/($R$18*$T$2),(3/5))))/2)*206265</f>
        <v>0</v>
      </c>
      <c r="O9" s="30" t="e">
        <f>0.98*$G$3/N9*206265</f>
        <v>#DIV/0!</v>
      </c>
      <c r="P9" s="38" t="s">
        <v>40</v>
      </c>
      <c r="Q9" s="39" t="e">
        <f>STDEV(O20:O629)</f>
        <v>#DIV/0!</v>
      </c>
      <c r="R9" s="39">
        <f>STDEV(I20:I629)</f>
        <v>0</v>
      </c>
      <c r="S9" s="39" t="e">
        <f>STDEV(blismm!Y5:Y622)*1000</f>
        <v>#DIV/0!</v>
      </c>
    </row>
    <row r="10" spans="1:19" ht="14.25">
      <c r="A10" s="18"/>
      <c r="B10" s="18">
        <f>STDEV(B11:B810)</f>
        <v>2511.324444651846</v>
      </c>
      <c r="C10" s="28">
        <f>B10/(32766/2)</f>
        <v>0.1532884358574038</v>
      </c>
      <c r="D10" s="17">
        <f>SQRT(2*LN(1/C10))</f>
        <v>1.9367157409748297</v>
      </c>
      <c r="E10" s="11">
        <f>D10*$U$19</f>
        <v>0</v>
      </c>
      <c r="F10" s="20">
        <f>blismm!AB8</f>
        <v>0</v>
      </c>
      <c r="G10" s="29">
        <f>$S$26*F10</f>
        <v>0</v>
      </c>
      <c r="H10" s="30" t="e">
        <f>0.98*$G$3/I10*206265</f>
        <v>#DIV/0!</v>
      </c>
      <c r="I10" s="31">
        <f>(POWER($G$3,-1/5))*(POWER(G10*G10/($P$18*$T$2),(3/5)))*206265</f>
        <v>0</v>
      </c>
      <c r="J10" s="20">
        <f>blismm!AC8</f>
        <v>0</v>
      </c>
      <c r="K10" s="17">
        <f>$S$26*J10</f>
        <v>0</v>
      </c>
      <c r="L10" s="30" t="e">
        <f>0.98*$G$3/M10*206265</f>
        <v>#DIV/0!</v>
      </c>
      <c r="M10" s="31">
        <f>(POWER($G$3,-1/5))*(POWER(K10*K10/($R$18*$T$2),(3/5)))*206265</f>
        <v>0</v>
      </c>
      <c r="N10" s="32">
        <f>(((POWER($G$3,-1/5))*(POWER(G10*G10/($P$18*$T$2),(3/5)))+(POWER($G$3,-1/5))*(POWER(K10*K10/($R$18*$T$2),(3/5))))/2)*206265</f>
        <v>0</v>
      </c>
      <c r="O10" s="30" t="e">
        <f>0.98*$G$3/N10*206265</f>
        <v>#DIV/0!</v>
      </c>
      <c r="P10" s="36" t="s">
        <v>41</v>
      </c>
      <c r="Q10" s="34" t="e">
        <f>MEDIAN(O20:O629)</f>
        <v>#DIV/0!</v>
      </c>
      <c r="R10" s="34">
        <f>MEDIAN(I20:I629)</f>
        <v>0</v>
      </c>
      <c r="S10" s="34" t="e">
        <f>MEDIAN(blismm!Y5:Y622)*1000</f>
        <v>#DIV/0!</v>
      </c>
    </row>
    <row r="11" spans="1:26" ht="12">
      <c r="A11" s="40">
        <v>1</v>
      </c>
      <c r="B11" s="40">
        <f>blismm!P4</f>
        <v>3799</v>
      </c>
      <c r="C11" s="28">
        <f>B11/(32766/2)</f>
        <v>0.23188671183543919</v>
      </c>
      <c r="D11" s="17">
        <f>SQRT(2*LN(1/C11))</f>
        <v>1.7096820392298901</v>
      </c>
      <c r="E11" s="11">
        <f>D11*$U$24</f>
        <v>1.7632378291087665</v>
      </c>
      <c r="F11">
        <f>blismm!K3</f>
        <v>0</v>
      </c>
      <c r="G11" s="17">
        <f>$S$26*F11</f>
        <v>0</v>
      </c>
      <c r="H11" s="30">
        <f>0.98*$G$3/I11*206265</f>
        <v>0</v>
      </c>
      <c r="I11" s="31">
        <f>(POWER($G$3,-1/5))*(POWER(G11*G11/($P$18*$T$2),(3/5)))*206265</f>
        <v>0</v>
      </c>
      <c r="J11">
        <f>blismm!L3</f>
        <v>0</v>
      </c>
      <c r="K11" s="17">
        <f>$S$26*J11</f>
        <v>0</v>
      </c>
      <c r="L11" s="30">
        <f>0.98*$G$3/M11*206265</f>
        <v>0</v>
      </c>
      <c r="M11" s="31">
        <f>(POWER($G$3,-1/5))*(POWER(K11*K11/($R$18*$T$2),(3/5)))*206265</f>
        <v>0</v>
      </c>
      <c r="N11" s="32">
        <f>(((POWER($G$3,-1/5))*(POWER(G11*G11/($P$18*$T$2),(3/5)))+(POWER($G$3,-1/5))*(POWER(K11*K11/($R$18*$T$2),(3/5))))/2)*206265</f>
        <v>0</v>
      </c>
      <c r="O11" s="30">
        <f>0.98*$G$3/N11*206265</f>
        <v>0</v>
      </c>
      <c r="Z11" s="9"/>
    </row>
    <row r="12" spans="1:15" ht="12">
      <c r="A12" s="40">
        <v>2</v>
      </c>
      <c r="B12" s="40">
        <f>blismm!P5</f>
        <v>6272</v>
      </c>
      <c r="C12" s="28">
        <f>B12/(32766/2)</f>
        <v>0.3828358664469267</v>
      </c>
      <c r="D12" s="17">
        <f>SQRT(2*LN(1/C12))</f>
        <v>1.3857481219832264</v>
      </c>
      <c r="E12" s="11">
        <f>D12*$U$24</f>
        <v>1.429156681904351</v>
      </c>
      <c r="F12">
        <f>blismm!K4</f>
        <v>0</v>
      </c>
      <c r="G12" s="17">
        <f>$S$26*F12</f>
        <v>0</v>
      </c>
      <c r="H12" s="30" t="e">
        <f>0.98*$G$3/I12*206265</f>
        <v>#DIV/0!</v>
      </c>
      <c r="I12" s="31">
        <f>(POWER($G$3,-1/5))*(POWER(G12*G12/($P$18*$T$2),(3/5)))*206265</f>
        <v>0</v>
      </c>
      <c r="J12">
        <f>blismm!L4</f>
        <v>0</v>
      </c>
      <c r="K12" s="17">
        <f>$S$26*J12</f>
        <v>0</v>
      </c>
      <c r="L12" s="30" t="e">
        <f>0.98*$G$3/M12*206265</f>
        <v>#DIV/0!</v>
      </c>
      <c r="M12" s="31">
        <f>(POWER($G$3,-1/5))*(POWER(K12*K12/($R$18*$T$2),(3/5)))*206265</f>
        <v>0</v>
      </c>
      <c r="N12" s="32">
        <f>(((POWER($G$3,-1/5))*(POWER(G12*G12/($P$18*$T$2),(3/5)))+(POWER($G$3,-1/5))*(POWER(K12*K12/($R$18*$T$2),(3/5))))/2)*206265</f>
        <v>0</v>
      </c>
      <c r="O12" s="30" t="e">
        <f>0.98*$G$3/N12*206265</f>
        <v>#DIV/0!</v>
      </c>
    </row>
    <row r="13" spans="1:18" ht="14.25">
      <c r="A13" s="40">
        <v>3</v>
      </c>
      <c r="B13" s="40">
        <f>blismm!P6</f>
        <v>5981</v>
      </c>
      <c r="C13" s="28">
        <f>B13/(32766/2)</f>
        <v>0.36507355185253004</v>
      </c>
      <c r="D13" s="17">
        <f>SQRT(2*LN(1/C13))</f>
        <v>1.419617155275116</v>
      </c>
      <c r="E13" s="11">
        <f>D13*$U$24</f>
        <v>1.4640866626641091</v>
      </c>
      <c r="F13">
        <f>blismm!K5</f>
        <v>0</v>
      </c>
      <c r="G13" s="17">
        <f>$S$26*F13</f>
        <v>0</v>
      </c>
      <c r="H13" s="30" t="e">
        <f>0.98*$G$3/I13*206265</f>
        <v>#DIV/0!</v>
      </c>
      <c r="I13" s="31">
        <f>(POWER($G$3,-1/5))*(POWER(G13*G13/($P$18*$T$2),(3/5)))*206265</f>
        <v>0</v>
      </c>
      <c r="J13">
        <f>blismm!L5</f>
        <v>0</v>
      </c>
      <c r="K13" s="17">
        <f>$S$26*J13</f>
        <v>0</v>
      </c>
      <c r="L13" s="30" t="e">
        <f>0.98*$G$3/M13*206265</f>
        <v>#DIV/0!</v>
      </c>
      <c r="M13" s="31">
        <f>(POWER($G$3,-1/5))*(POWER(K13*K13/($R$18*$T$2),(3/5)))*206265</f>
        <v>0</v>
      </c>
      <c r="N13" s="32">
        <f>(((POWER($G$3,-1/5))*(POWER(G13*G13/($P$18*$T$2),(3/5)))+(POWER($G$3,-1/5))*(POWER(K13*K13/($R$18*$T$2),(3/5))))/2)*206265</f>
        <v>0</v>
      </c>
      <c r="O13" s="30" t="e">
        <f>0.98*$G$3/N13*206265</f>
        <v>#DIV/0!</v>
      </c>
      <c r="P13" s="41" t="s">
        <v>42</v>
      </c>
      <c r="Q13" s="41"/>
      <c r="R13" s="42">
        <f>MATCH(MIN($N$11:$N$160),N11:N160,0)</f>
        <v>1</v>
      </c>
    </row>
    <row r="14" spans="1:15" ht="12">
      <c r="A14" s="40">
        <v>4</v>
      </c>
      <c r="B14" s="40">
        <f>blismm!P7</f>
        <v>4031</v>
      </c>
      <c r="C14" s="28">
        <f>B14/(32766/2)</f>
        <v>0.24604773240554234</v>
      </c>
      <c r="D14" s="17">
        <f>SQRT(2*LN(1/C14))</f>
        <v>1.674652040098538</v>
      </c>
      <c r="E14" s="11">
        <f>D14*$U$24</f>
        <v>1.727110515254625</v>
      </c>
      <c r="F14">
        <f>blismm!K6</f>
        <v>0</v>
      </c>
      <c r="G14" s="17">
        <f>$S$26*F14</f>
        <v>0</v>
      </c>
      <c r="H14" s="30" t="e">
        <f>0.98*$G$3/I14*206265</f>
        <v>#DIV/0!</v>
      </c>
      <c r="I14" s="31">
        <f>(POWER($G$3,-1/5))*(POWER(G14*G14/($P$18*$T$2),(3/5)))*206265</f>
        <v>0</v>
      </c>
      <c r="J14">
        <f>blismm!L6</f>
        <v>0</v>
      </c>
      <c r="K14" s="17">
        <f>$S$26*J14</f>
        <v>0</v>
      </c>
      <c r="L14" s="30" t="e">
        <f>0.98*$G$3/M14*206265</f>
        <v>#DIV/0!</v>
      </c>
      <c r="M14" s="31">
        <f>(POWER($G$3,-1/5))*(POWER(K14*K14/($R$18*$T$2),(3/5)))*206265</f>
        <v>0</v>
      </c>
      <c r="N14" s="32">
        <f>(((POWER($G$3,-1/5))*(POWER(G14*G14/($P$18*$T$2),(3/5)))+(POWER($G$3,-1/5))*(POWER(K14*K14/($R$18*$T$2),(3/5))))/2)*206265</f>
        <v>0</v>
      </c>
      <c r="O14" s="30" t="e">
        <f>0.98*$G$3/N14*206265</f>
        <v>#DIV/0!</v>
      </c>
    </row>
    <row r="15" spans="1:15" ht="12">
      <c r="A15" s="40">
        <v>5</v>
      </c>
      <c r="B15" s="40">
        <f>blismm!P8</f>
        <v>3220</v>
      </c>
      <c r="C15" s="28">
        <f>B15/(32766/2)</f>
        <v>0.19654519929194897</v>
      </c>
      <c r="D15" s="17">
        <f>SQRT(2*LN(1/C15))</f>
        <v>1.803808666284653</v>
      </c>
      <c r="E15" s="11">
        <f>D15*$U$24</f>
        <v>1.86031297275602</v>
      </c>
      <c r="F15">
        <f>blismm!K7</f>
        <v>0</v>
      </c>
      <c r="G15" s="17">
        <f>$S$26*F15</f>
        <v>0</v>
      </c>
      <c r="H15" s="30" t="e">
        <f>0.98*$G$3/I15*206265</f>
        <v>#DIV/0!</v>
      </c>
      <c r="I15" s="31">
        <f>(POWER($G$3,-1/5))*(POWER(G15*G15/($P$18*$T$2),(3/5)))*206265</f>
        <v>0</v>
      </c>
      <c r="J15">
        <f>blismm!L7</f>
        <v>0</v>
      </c>
      <c r="K15" s="17">
        <f>$S$26*J15</f>
        <v>0</v>
      </c>
      <c r="L15" s="30" t="e">
        <f>0.98*$G$3/M15*206265</f>
        <v>#DIV/0!</v>
      </c>
      <c r="M15" s="31">
        <f>(POWER($G$3,-1/5))*(POWER(K15*K15/($R$18*$T$2),(3/5)))*206265</f>
        <v>0</v>
      </c>
      <c r="N15" s="32">
        <f>(((POWER($G$3,-1/5))*(POWER(G15*G15/($P$18*$T$2),(3/5)))+(POWER($G$3,-1/5))*(POWER(K15*K15/($R$18*$T$2),(3/5))))/2)*206265</f>
        <v>0</v>
      </c>
      <c r="O15" s="30" t="e">
        <f>0.98*$G$3/N15*206265</f>
        <v>#DIV/0!</v>
      </c>
    </row>
    <row r="16" spans="1:18" ht="12">
      <c r="A16" s="40">
        <v>6</v>
      </c>
      <c r="B16" s="40">
        <f>blismm!P9</f>
        <v>6075</v>
      </c>
      <c r="C16" s="28">
        <f>B16/(32766/2)</f>
        <v>0.37081120673869256</v>
      </c>
      <c r="D16" s="17">
        <f>SQRT(2*LN(1/C16))</f>
        <v>1.4085895233257375</v>
      </c>
      <c r="E16" s="11">
        <f>D16*$U$24</f>
        <v>1.4527135901439163</v>
      </c>
      <c r="F16">
        <f>blismm!K8</f>
        <v>0</v>
      </c>
      <c r="G16" s="17">
        <f>$S$26*F16</f>
        <v>0</v>
      </c>
      <c r="H16" s="30" t="e">
        <f>0.98*$G$3/I16*206265</f>
        <v>#DIV/0!</v>
      </c>
      <c r="I16" s="31">
        <f>(POWER($G$3,-1/5))*(POWER(G16*G16/($P$18*$T$2),(3/5)))*206265</f>
        <v>0</v>
      </c>
      <c r="J16">
        <f>blismm!L8</f>
        <v>0</v>
      </c>
      <c r="K16" s="17">
        <f>$S$26*J16</f>
        <v>0</v>
      </c>
      <c r="L16" s="30" t="e">
        <f>0.98*$G$3/M16*206265</f>
        <v>#DIV/0!</v>
      </c>
      <c r="M16" s="31">
        <f>(POWER($G$3,-1/5))*(POWER(K16*K16/($R$18*$T$2),(3/5)))*206265</f>
        <v>0</v>
      </c>
      <c r="N16" s="32">
        <f>(((POWER($G$3,-1/5))*(POWER(G16*G16/($P$18*$T$2),(3/5)))+(POWER($G$3,-1/5))*(POWER(K16*K16/($R$18*$T$2),(3/5))))/2)*206265</f>
        <v>0</v>
      </c>
      <c r="O16" s="30" t="e">
        <f>0.98*$G$3/N16*206265</f>
        <v>#DIV/0!</v>
      </c>
      <c r="P16" s="43" t="s">
        <v>43</v>
      </c>
      <c r="Q16" s="43"/>
      <c r="R16" s="44"/>
    </row>
    <row r="17" spans="1:18" ht="12">
      <c r="A17" s="40">
        <v>7</v>
      </c>
      <c r="B17" s="40">
        <f>blismm!P10</f>
        <v>8828</v>
      </c>
      <c r="C17" s="28">
        <f>B17/(32766/2)</f>
        <v>0.5388512482451322</v>
      </c>
      <c r="D17" s="17">
        <f>SQRT(2*LN(1/C17))</f>
        <v>1.112039318948423</v>
      </c>
      <c r="E17" s="11">
        <f>D17*$U$24</f>
        <v>1.1468739506144825</v>
      </c>
      <c r="F17">
        <f>blismm!K9</f>
        <v>0</v>
      </c>
      <c r="G17" s="17">
        <f>$S$26*F17</f>
        <v>0</v>
      </c>
      <c r="H17" s="30" t="e">
        <f>0.98*$G$3/I17*206265</f>
        <v>#DIV/0!</v>
      </c>
      <c r="I17" s="31">
        <f>(POWER($G$3,-1/5))*(POWER(G17*G17/($P$18*$T$2),(3/5)))*206265</f>
        <v>0</v>
      </c>
      <c r="J17">
        <f>blismm!L9</f>
        <v>0</v>
      </c>
      <c r="K17" s="17">
        <f>$S$26*J17</f>
        <v>0</v>
      </c>
      <c r="L17" s="30" t="e">
        <f>0.98*$G$3/M17*206265</f>
        <v>#DIV/0!</v>
      </c>
      <c r="M17" s="31">
        <f>(POWER($G$3,-1/5))*(POWER(K17*K17/($R$18*$T$2),(3/5)))*206265</f>
        <v>0</v>
      </c>
      <c r="N17" s="32">
        <f>(((POWER($G$3,-1/5))*(POWER(G17*G17/($P$18*$T$2),(3/5)))+(POWER($G$3,-1/5))*(POWER(K17*K17/($R$18*$T$2),(3/5))))/2)*206265</f>
        <v>0</v>
      </c>
      <c r="O17" s="30" t="e">
        <f>0.98*$G$3/N17*206265</f>
        <v>#DIV/0!</v>
      </c>
      <c r="P17" s="45" t="s">
        <v>44</v>
      </c>
      <c r="Q17" s="45"/>
      <c r="R17" s="46" t="s">
        <v>45</v>
      </c>
    </row>
    <row r="18" spans="1:18" ht="12">
      <c r="A18" s="40">
        <v>8</v>
      </c>
      <c r="B18" s="40">
        <f>blismm!P11</f>
        <v>8218</v>
      </c>
      <c r="C18" s="28">
        <f>B18/(32766/2)</f>
        <v>0.5016175303668436</v>
      </c>
      <c r="D18" s="17">
        <f>SQRT(2*LN(1/C18))</f>
        <v>1.17466364664691</v>
      </c>
      <c r="E18" s="11">
        <f>D18*$U$24</f>
        <v>1.2114599853781245</v>
      </c>
      <c r="F18">
        <f>blismm!K10</f>
        <v>0</v>
      </c>
      <c r="G18" s="17">
        <f>$S$26*F18</f>
        <v>0</v>
      </c>
      <c r="H18" s="30" t="e">
        <f>0.98*$G$3/I18*206265</f>
        <v>#DIV/0!</v>
      </c>
      <c r="I18" s="31">
        <f>(POWER($G$3,-1/5))*(POWER(G18*G18/($P$18*$T$2),(3/5)))*206265</f>
        <v>0</v>
      </c>
      <c r="J18">
        <f>blismm!L10</f>
        <v>0</v>
      </c>
      <c r="K18" s="17">
        <f>$S$26*J18</f>
        <v>0</v>
      </c>
      <c r="L18" s="30" t="e">
        <f>0.98*$G$3/M18*206265</f>
        <v>#DIV/0!</v>
      </c>
      <c r="M18" s="31">
        <f>(POWER($G$3,-1/5))*(POWER(K18*K18/($R$18*$T$2),(3/5)))*206265</f>
        <v>0</v>
      </c>
      <c r="N18" s="32">
        <f>(((POWER($G$3,-1/5))*(POWER(G18*G18/($P$18*$T$2),(3/5)))+(POWER($G$3,-1/5))*(POWER(K18*K18/($R$18*$T$2),(3/5))))/2)*206265</f>
        <v>0</v>
      </c>
      <c r="O18" s="30" t="e">
        <f>0.98*$G$3/N18*206265</f>
        <v>#DIV/0!</v>
      </c>
      <c r="P18" s="47">
        <f>2*(0.18*POWER(R2,(-1/3))-0.097*POWER(A2,(-1/3)))</f>
        <v>0.0697501257311757</v>
      </c>
      <c r="Q18" s="47"/>
      <c r="R18" s="48">
        <f>2*(0.18*POWER(R2,(-1/3))-0.145*POWER(A2,(-1/3)))</f>
        <v>0.0521759338081303</v>
      </c>
    </row>
    <row r="19" spans="1:15" ht="12">
      <c r="A19" s="40">
        <v>9</v>
      </c>
      <c r="B19" s="40">
        <f>blismm!P12</f>
        <v>3483</v>
      </c>
      <c r="C19" s="28">
        <f>B19/(32766/2)</f>
        <v>0.2125984251968504</v>
      </c>
      <c r="D19" s="17">
        <f>SQRT(2*LN(1/C19))</f>
        <v>1.7597444248834897</v>
      </c>
      <c r="E19" s="11">
        <f>D19*$U$24</f>
        <v>1.8148684189929651</v>
      </c>
      <c r="F19">
        <f>blismm!K11</f>
        <v>0</v>
      </c>
      <c r="G19" s="17">
        <f>$S$26*F19</f>
        <v>0</v>
      </c>
      <c r="H19" s="30" t="e">
        <f>0.98*$G$3/I19*206265</f>
        <v>#DIV/0!</v>
      </c>
      <c r="I19" s="31">
        <f>(POWER($G$3,-1/5))*(POWER(G19*G19/($P$18*$T$2),(3/5)))*206265</f>
        <v>0</v>
      </c>
      <c r="J19">
        <f>blismm!L11</f>
        <v>0</v>
      </c>
      <c r="K19" s="17">
        <f>$S$26*J19</f>
        <v>0</v>
      </c>
      <c r="L19" s="30" t="e">
        <f>0.98*$G$3/M19*206265</f>
        <v>#DIV/0!</v>
      </c>
      <c r="M19" s="31">
        <f>(POWER($G$3,-1/5))*(POWER(K19*K19/($R$18*$T$2),(3/5)))*206265</f>
        <v>0</v>
      </c>
      <c r="N19" s="32">
        <f>(((POWER($G$3,-1/5))*(POWER(G19*G19/($P$18*$T$2),(3/5)))+(POWER($G$3,-1/5))*(POWER(K19*K19/($R$18*$T$2),(3/5))))/2)*206265</f>
        <v>0</v>
      </c>
      <c r="O19" s="30" t="e">
        <f>0.98*$G$3/N19*206265</f>
        <v>#DIV/0!</v>
      </c>
    </row>
    <row r="20" spans="1:15" ht="12">
      <c r="A20" s="40">
        <v>10</v>
      </c>
      <c r="B20" s="40">
        <f>blismm!P13</f>
        <v>8694</v>
      </c>
      <c r="C20" s="28">
        <f>B20/(32766/2)</f>
        <v>0.5306720380882622</v>
      </c>
      <c r="D20" s="17">
        <f>SQRT(2*LN(1/C20))</f>
        <v>1.1257096244338731</v>
      </c>
      <c r="E20" s="11">
        <f>D20*$U$24</f>
        <v>1.1609724784192643</v>
      </c>
      <c r="F20">
        <f>blismm!K12</f>
        <v>0</v>
      </c>
      <c r="G20" s="17">
        <f>$S$26*F20</f>
        <v>0</v>
      </c>
      <c r="H20" s="30" t="e">
        <f>0.98*$G$3/I20*206265</f>
        <v>#DIV/0!</v>
      </c>
      <c r="I20" s="31">
        <f>(POWER($G$3,-1/5))*(POWER(G20*G20/($P$18*$T$2),(3/5)))*206265</f>
        <v>0</v>
      </c>
      <c r="J20">
        <f>blismm!L12</f>
        <v>0</v>
      </c>
      <c r="K20" s="17">
        <f>$S$26*J20</f>
        <v>0</v>
      </c>
      <c r="L20" s="30" t="e">
        <f>0.98*$G$3/M20*206265</f>
        <v>#DIV/0!</v>
      </c>
      <c r="M20" s="31">
        <f>(POWER($G$3,-1/5))*(POWER(K20*K20/($R$18*$T$2),(3/5)))*206265</f>
        <v>0</v>
      </c>
      <c r="N20" s="32">
        <f>(((POWER($G$3,-1/5))*(POWER(G20*G20/($P$18*$T$2),(3/5)))+(POWER($G$3,-1/5))*(POWER(K20*K20/($R$18*$T$2),(3/5))))/2)*206265</f>
        <v>0</v>
      </c>
      <c r="O20" s="30" t="e">
        <f>0.98*$G$3/N20*206265</f>
        <v>#DIV/0!</v>
      </c>
    </row>
    <row r="21" spans="1:15" ht="12">
      <c r="A21" s="40">
        <v>11</v>
      </c>
      <c r="B21" s="40">
        <f>blismm!P14</f>
        <v>10449</v>
      </c>
      <c r="C21" s="28">
        <f>B21/(32766/2)</f>
        <v>0.6377952755905512</v>
      </c>
      <c r="D21" s="17">
        <f>SQRT(2*LN(1/C21))</f>
        <v>0.9484070136667617</v>
      </c>
      <c r="E21" s="11">
        <f>D21*$U$24</f>
        <v>0.9781158633698731</v>
      </c>
      <c r="F21">
        <f>blismm!K13</f>
        <v>0</v>
      </c>
      <c r="G21" s="17">
        <f>$S$26*F21</f>
        <v>0</v>
      </c>
      <c r="H21" s="30" t="e">
        <f>0.98*$G$3/I21*206265</f>
        <v>#DIV/0!</v>
      </c>
      <c r="I21" s="31">
        <f>(POWER($G$3,-1/5))*(POWER(G21*G21/($P$18*$T$2),(3/5)))*206265</f>
        <v>0</v>
      </c>
      <c r="J21">
        <f>blismm!L13</f>
        <v>0</v>
      </c>
      <c r="K21" s="17">
        <f>$S$26*J21</f>
        <v>0</v>
      </c>
      <c r="L21" s="30" t="e">
        <f>0.98*$G$3/M21*206265</f>
        <v>#DIV/0!</v>
      </c>
      <c r="M21" s="31">
        <f>(POWER($G$3,-1/5))*(POWER(K21*K21/($R$18*$T$2),(3/5)))*206265</f>
        <v>0</v>
      </c>
      <c r="N21" s="32">
        <f>(((POWER($G$3,-1/5))*(POWER(G21*G21/($P$18*$T$2),(3/5)))+(POWER($G$3,-1/5))*(POWER(K21*K21/($R$18*$T$2),(3/5))))/2)*206265</f>
        <v>0</v>
      </c>
      <c r="O21" s="30" t="e">
        <f>0.98*$G$3/N21*206265</f>
        <v>#DIV/0!</v>
      </c>
    </row>
    <row r="22" spans="1:15" ht="12">
      <c r="A22" s="40">
        <v>12</v>
      </c>
      <c r="B22" s="40">
        <f>blismm!P15</f>
        <v>2511</v>
      </c>
      <c r="C22" s="28">
        <f>B22/(32766/2)</f>
        <v>0.1532686321186596</v>
      </c>
      <c r="D22" s="17">
        <f>SQRT(2*LN(1/C22))</f>
        <v>1.9367824512126695</v>
      </c>
      <c r="E22" s="11">
        <f>D22*$U$24</f>
        <v>1.9974521614969065</v>
      </c>
      <c r="F22">
        <f>blismm!K14</f>
        <v>0</v>
      </c>
      <c r="G22" s="17">
        <f>$S$26*F22</f>
        <v>0</v>
      </c>
      <c r="H22" s="30" t="e">
        <f>0.98*$G$3/I22*206265</f>
        <v>#DIV/0!</v>
      </c>
      <c r="I22" s="31">
        <f>(POWER($G$3,-1/5))*(POWER(G22*G22/($P$18*$T$2),(3/5)))*206265</f>
        <v>0</v>
      </c>
      <c r="J22">
        <f>blismm!L14</f>
        <v>0</v>
      </c>
      <c r="K22" s="17">
        <f>$S$26*J22</f>
        <v>0</v>
      </c>
      <c r="L22" s="30" t="e">
        <f>0.98*$G$3/M22*206265</f>
        <v>#DIV/0!</v>
      </c>
      <c r="M22" s="31">
        <f>(POWER($G$3,-1/5))*(POWER(K22*K22/($R$18*$T$2),(3/5)))*206265</f>
        <v>0</v>
      </c>
      <c r="N22" s="32">
        <f>(((POWER($G$3,-1/5))*(POWER(G22*G22/($P$18*$T$2),(3/5)))+(POWER($G$3,-1/5))*(POWER(K22*K22/($R$18*$T$2),(3/5))))/2)*206265</f>
        <v>0</v>
      </c>
      <c r="O22" s="30" t="e">
        <f>0.98*$G$3/N22*206265</f>
        <v>#DIV/0!</v>
      </c>
    </row>
    <row r="23" spans="1:21" ht="33.75">
      <c r="A23" s="40">
        <v>13</v>
      </c>
      <c r="B23" s="40">
        <f>blismm!P16</f>
        <v>5883</v>
      </c>
      <c r="C23" s="28">
        <f>B23/(32766/2)</f>
        <v>0.35909174143929684</v>
      </c>
      <c r="D23" s="17">
        <f>SQRT(2*LN(1/C23))</f>
        <v>1.431207445450035</v>
      </c>
      <c r="E23" s="11">
        <f>D23*$U$24</f>
        <v>1.4760400186787574</v>
      </c>
      <c r="F23">
        <f>blismm!K15</f>
        <v>0</v>
      </c>
      <c r="G23" s="17">
        <f>$S$26*F23</f>
        <v>0</v>
      </c>
      <c r="H23" s="30" t="e">
        <f>0.98*$G$3/I23*206265</f>
        <v>#DIV/0!</v>
      </c>
      <c r="I23" s="31">
        <f>(POWER($G$3,-1/5))*(POWER(G23*G23/($P$18*$T$2),(3/5)))*206265</f>
        <v>0</v>
      </c>
      <c r="J23">
        <f>blismm!L15</f>
        <v>0</v>
      </c>
      <c r="K23" s="17">
        <f>$S$26*J23</f>
        <v>0</v>
      </c>
      <c r="L23" s="30" t="e">
        <f>0.98*$G$3/M23*206265</f>
        <v>#DIV/0!</v>
      </c>
      <c r="M23" s="31">
        <f>(POWER($G$3,-1/5))*(POWER(K23*K23/($R$18*$T$2),(3/5)))*206265</f>
        <v>0</v>
      </c>
      <c r="N23" s="32">
        <f>(((POWER($G$3,-1/5))*(POWER(G23*G23/($P$18*$T$2),(3/5)))+(POWER($G$3,-1/5))*(POWER(K23*K23/($R$18*$T$2),(3/5))))/2)*206265</f>
        <v>0</v>
      </c>
      <c r="O23" s="30" t="e">
        <f>0.98*$G$3/N23*206265</f>
        <v>#DIV/0!</v>
      </c>
      <c r="P23" s="49" t="s">
        <v>46</v>
      </c>
      <c r="Q23" s="49" t="s">
        <v>47</v>
      </c>
      <c r="R23" s="50" t="s">
        <v>48</v>
      </c>
      <c r="S23" s="50" t="s">
        <v>49</v>
      </c>
      <c r="T23" s="50" t="s">
        <v>50</v>
      </c>
      <c r="U23" s="46" t="s">
        <v>51</v>
      </c>
    </row>
    <row r="24" spans="1:21" ht="12">
      <c r="A24" s="40">
        <v>14</v>
      </c>
      <c r="B24" s="40">
        <f>blismm!P17</f>
        <v>3254</v>
      </c>
      <c r="C24" s="28">
        <f>B24/(32766/2)</f>
        <v>0.1986205212720503</v>
      </c>
      <c r="D24" s="17">
        <f>SQRT(2*LN(1/C24))</f>
        <v>1.7979761973070056</v>
      </c>
      <c r="E24" s="11">
        <f>D24*$U$24</f>
        <v>1.8542978016876477</v>
      </c>
      <c r="F24">
        <f>blismm!K16</f>
        <v>0</v>
      </c>
      <c r="G24" s="17">
        <f>$S$26*F24</f>
        <v>0</v>
      </c>
      <c r="H24" s="30" t="e">
        <f>0.98*$G$3/I24*206265</f>
        <v>#DIV/0!</v>
      </c>
      <c r="I24" s="31">
        <f>(POWER($G$3,-1/5))*(POWER(G24*G24/($P$18*$T$2),(3/5)))*206265</f>
        <v>0</v>
      </c>
      <c r="J24">
        <f>blismm!L16</f>
        <v>0</v>
      </c>
      <c r="K24" s="17">
        <f>$S$26*J24</f>
        <v>0</v>
      </c>
      <c r="L24" s="30" t="e">
        <f>0.98*$G$3/M24*206265</f>
        <v>#DIV/0!</v>
      </c>
      <c r="M24" s="31">
        <f>(POWER($G$3,-1/5))*(POWER(K24*K24/($R$18*$T$2),(3/5)))*206265</f>
        <v>0</v>
      </c>
      <c r="N24" s="32">
        <f>(((POWER($G$3,-1/5))*(POWER(G24*G24/($P$18*$T$2),(3/5)))+(POWER($G$3,-1/5))*(POWER(K24*K24/($R$18*$T$2),(3/5))))/2)*206265</f>
        <v>0</v>
      </c>
      <c r="O24" s="30" t="e">
        <f>0.98*$G$3/N24*206265</f>
        <v>#DIV/0!</v>
      </c>
      <c r="P24" s="51">
        <v>5.33</v>
      </c>
      <c r="Q24" s="51">
        <f>P24/X6</f>
        <v>2.665</v>
      </c>
      <c r="R24" s="52">
        <f>206*V8/T24</f>
        <v>9581.67406006836</v>
      </c>
      <c r="S24" s="53">
        <f>U24/206265/P24</f>
        <v>9.380863039399619E-07</v>
      </c>
      <c r="T24" s="53">
        <f>S24*206265</f>
        <v>0.19349437148217602</v>
      </c>
      <c r="U24" s="54">
        <f>G3/B2*206265</f>
        <v>1.031325</v>
      </c>
    </row>
    <row r="25" spans="1:19" ht="21.75">
      <c r="A25" s="40">
        <v>15</v>
      </c>
      <c r="B25" s="40">
        <f>blismm!P18</f>
        <v>4179</v>
      </c>
      <c r="C25" s="28">
        <f>B25/(32766/2)</f>
        <v>0.25508148690715987</v>
      </c>
      <c r="D25" s="17">
        <f>SQRT(2*LN(1/C25))</f>
        <v>1.6529804768189782</v>
      </c>
      <c r="E25" s="11">
        <f>D25*$U$24</f>
        <v>1.7047600902553328</v>
      </c>
      <c r="F25">
        <f>blismm!K17</f>
        <v>0</v>
      </c>
      <c r="G25" s="17">
        <f>$S$26*F25</f>
        <v>0</v>
      </c>
      <c r="H25" s="30" t="e">
        <f>0.98*$G$3/I25*206265</f>
        <v>#DIV/0!</v>
      </c>
      <c r="I25" s="31">
        <f>(POWER($G$3,-1/5))*(POWER(G25*G25/($P$18*$T$2),(3/5)))*206265</f>
        <v>0</v>
      </c>
      <c r="J25">
        <f>blismm!L17</f>
        <v>0</v>
      </c>
      <c r="K25" s="17">
        <f>$S$26*J25</f>
        <v>0</v>
      </c>
      <c r="L25" s="30" t="e">
        <f>0.98*$G$3/M25*206265</f>
        <v>#DIV/0!</v>
      </c>
      <c r="M25" s="31">
        <f>(POWER($G$3,-1/5))*(POWER(K25*K25/($R$18*$T$2),(3/5)))*206265</f>
        <v>0</v>
      </c>
      <c r="N25" s="32">
        <f>(((POWER($G$3,-1/5))*(POWER(G25*G25/($P$18*$T$2),(3/5)))+(POWER($G$3,-1/5))*(POWER(K25*K25/($R$18*$T$2),(3/5))))/2)*206265</f>
        <v>0</v>
      </c>
      <c r="O25" s="30" t="e">
        <f>0.98*$G$3/N25*206265</f>
        <v>#DIV/0!</v>
      </c>
      <c r="S25" s="50" t="s">
        <v>52</v>
      </c>
    </row>
    <row r="26" spans="1:19" ht="12">
      <c r="A26" s="40">
        <v>16</v>
      </c>
      <c r="B26" s="40">
        <f>blismm!P19</f>
        <v>4412</v>
      </c>
      <c r="C26" s="28">
        <f>B26/(32766/2)</f>
        <v>0.2693035463590307</v>
      </c>
      <c r="D26" s="17">
        <f>SQRT(2*LN(1/C26))</f>
        <v>1.619824750055925</v>
      </c>
      <c r="E26" s="11">
        <f>D26*$U$24</f>
        <v>1.670565760351427</v>
      </c>
      <c r="F26">
        <f>blismm!K18</f>
        <v>0</v>
      </c>
      <c r="G26" s="17">
        <f>$S$26*F26</f>
        <v>0</v>
      </c>
      <c r="H26" s="30" t="e">
        <f>0.98*$G$3/I26*206265</f>
        <v>#DIV/0!</v>
      </c>
      <c r="I26" s="31">
        <f>(POWER($G$3,-1/5))*(POWER(G26*G26/($P$18*$T$2),(3/5)))*206265</f>
        <v>0</v>
      </c>
      <c r="J26">
        <f>blismm!L18</f>
        <v>0</v>
      </c>
      <c r="K26" s="17">
        <f>$S$26*J26</f>
        <v>0</v>
      </c>
      <c r="L26" s="30" t="e">
        <f>0.98*$G$3/M26*206265</f>
        <v>#DIV/0!</v>
      </c>
      <c r="M26" s="31">
        <f>(POWER($G$3,-1/5))*(POWER(K26*K26/($R$18*$T$2),(3/5)))*206265</f>
        <v>0</v>
      </c>
      <c r="N26" s="32">
        <f>(((POWER($G$3,-1/5))*(POWER(G26*G26/($P$18*$T$2),(3/5)))+(POWER($G$3,-1/5))*(POWER(K26*K26/($R$18*$T$2),(3/5))))/2)*206265</f>
        <v>0</v>
      </c>
      <c r="O26" s="30" t="e">
        <f>0.98*$G$3/N26*206265</f>
        <v>#DIV/0!</v>
      </c>
      <c r="S26">
        <f>S24*X6</f>
        <v>1.8761726078799198E-06</v>
      </c>
    </row>
    <row r="27" spans="1:15" ht="12">
      <c r="A27" s="40">
        <v>17</v>
      </c>
      <c r="B27" s="40">
        <f>blismm!P20</f>
        <v>6008</v>
      </c>
      <c r="C27" s="28">
        <f>B27/(32766/2)</f>
        <v>0.3667216016602576</v>
      </c>
      <c r="D27" s="17">
        <f>SQRT(2*LN(1/C27))</f>
        <v>1.416440819361185</v>
      </c>
      <c r="E27" s="11">
        <f>D27*$U$24</f>
        <v>1.4608108280276741</v>
      </c>
      <c r="F27">
        <f>blismm!K19</f>
        <v>0</v>
      </c>
      <c r="G27" s="17">
        <f>$S$26*F27</f>
        <v>0</v>
      </c>
      <c r="H27" s="30" t="e">
        <f>0.98*$G$3/I27*206265</f>
        <v>#DIV/0!</v>
      </c>
      <c r="I27" s="31">
        <f>(POWER($G$3,-1/5))*(POWER(G27*G27/($P$18*$T$2),(3/5)))*206265</f>
        <v>0</v>
      </c>
      <c r="J27">
        <f>blismm!L19</f>
        <v>0</v>
      </c>
      <c r="K27" s="17">
        <f>$S$26*J27</f>
        <v>0</v>
      </c>
      <c r="L27" s="30" t="e">
        <f>0.98*$G$3/M27*206265</f>
        <v>#DIV/0!</v>
      </c>
      <c r="M27" s="31">
        <f>(POWER($G$3,-1/5))*(POWER(K27*K27/($R$18*$T$2),(3/5)))*206265</f>
        <v>0</v>
      </c>
      <c r="N27" s="32">
        <f>(((POWER($G$3,-1/5))*(POWER(G27*G27/($P$18*$T$2),(3/5)))+(POWER($G$3,-1/5))*(POWER(K27*K27/($R$18*$T$2),(3/5))))/2)*206265</f>
        <v>0</v>
      </c>
      <c r="O27" s="30" t="e">
        <f>0.98*$G$3/N27*206265</f>
        <v>#DIV/0!</v>
      </c>
    </row>
    <row r="28" spans="1:20" ht="21.75">
      <c r="A28" s="40">
        <v>18</v>
      </c>
      <c r="B28" s="40">
        <f>blismm!P21</f>
        <v>3988</v>
      </c>
      <c r="C28" s="28">
        <f>B28/(32766/2)</f>
        <v>0.24342306048953183</v>
      </c>
      <c r="D28" s="17">
        <f>SQRT(2*LN(1/C28))</f>
        <v>1.6810439374023123</v>
      </c>
      <c r="E28" s="11">
        <f>D28*$U$24</f>
        <v>1.7337026387414398</v>
      </c>
      <c r="F28">
        <f>blismm!K20</f>
        <v>0</v>
      </c>
      <c r="G28" s="17">
        <f>$S$26*F28</f>
        <v>0</v>
      </c>
      <c r="H28" s="30" t="e">
        <f>0.98*$G$3/I28*206265</f>
        <v>#DIV/0!</v>
      </c>
      <c r="I28" s="31">
        <f>(POWER($G$3,-1/5))*(POWER(G28*G28/($P$18*$T$2),(3/5)))*206265</f>
        <v>0</v>
      </c>
      <c r="J28">
        <f>blismm!L20</f>
        <v>0</v>
      </c>
      <c r="K28" s="17">
        <f>$S$26*J28</f>
        <v>0</v>
      </c>
      <c r="L28" s="30" t="e">
        <f>0.98*$G$3/M28*206265</f>
        <v>#DIV/0!</v>
      </c>
      <c r="M28" s="31">
        <f>(POWER($G$3,-1/5))*(POWER(K28*K28/($R$18*$T$2),(3/5)))*206265</f>
        <v>0</v>
      </c>
      <c r="N28" s="32">
        <f>(((POWER($G$3,-1/5))*(POWER(G28*G28/($P$18*$T$2),(3/5)))+(POWER($G$3,-1/5))*(POWER(K28*K28/($R$18*$T$2),(3/5))))/2)*206265</f>
        <v>0</v>
      </c>
      <c r="O28" s="30" t="e">
        <f>0.98*$G$3/N28*206265</f>
        <v>#DIV/0!</v>
      </c>
      <c r="P28" s="23" t="s">
        <v>53</v>
      </c>
      <c r="Q28" s="24" t="s">
        <v>27</v>
      </c>
      <c r="R28" s="25" t="s">
        <v>28</v>
      </c>
      <c r="S28" s="26" t="s">
        <v>29</v>
      </c>
      <c r="T28" s="23" t="s">
        <v>54</v>
      </c>
    </row>
    <row r="29" spans="1:20" ht="14.25">
      <c r="A29" s="40">
        <v>19</v>
      </c>
      <c r="B29" s="40">
        <f>blismm!P22</f>
        <v>1631</v>
      </c>
      <c r="C29" s="28">
        <f>B29/(32766/2)</f>
        <v>0.09955441616309589</v>
      </c>
      <c r="D29" s="17">
        <f>SQRT(2*LN(1/C29))</f>
        <v>2.148046036843368</v>
      </c>
      <c r="E29" s="11">
        <f>D29*$U$24</f>
        <v>2.2153335789474866</v>
      </c>
      <c r="F29">
        <f>blismm!K21</f>
        <v>0</v>
      </c>
      <c r="G29" s="17">
        <f>$S$26*F29</f>
        <v>0</v>
      </c>
      <c r="H29" s="30" t="e">
        <f>0.98*$G$3/I29*206265</f>
        <v>#DIV/0!</v>
      </c>
      <c r="I29" s="31">
        <f>(POWER($G$3,-1/5))*(POWER(G29*G29/($P$18*$T$2),(3/5)))*206265</f>
        <v>0</v>
      </c>
      <c r="J29">
        <f>blismm!L21</f>
        <v>0</v>
      </c>
      <c r="K29" s="17">
        <f>$S$26*J29</f>
        <v>0</v>
      </c>
      <c r="L29" s="30" t="e">
        <f>0.98*$G$3/M29*206265</f>
        <v>#DIV/0!</v>
      </c>
      <c r="M29" s="31">
        <f>(POWER($G$3,-1/5))*(POWER(K29*K29/($R$18*$T$2),(3/5)))*206265</f>
        <v>0</v>
      </c>
      <c r="N29" s="32">
        <f>(((POWER($G$3,-1/5))*(POWER(G29*G29/($P$18*$T$2),(3/5)))+(POWER($G$3,-1/5))*(POWER(K29*K29/($R$18*$T$2),(3/5))))/2)*206265</f>
        <v>0</v>
      </c>
      <c r="O29" s="30" t="e">
        <f>0.98*$G$3/N29*206265</f>
        <v>#DIV/0!</v>
      </c>
      <c r="P29" s="33" t="s">
        <v>35</v>
      </c>
      <c r="Q29" s="34" t="e">
        <f>O9</f>
        <v>#DIV/0!</v>
      </c>
      <c r="R29" s="34">
        <f>N8</f>
        <v>0</v>
      </c>
      <c r="S29" s="34" t="e">
        <f>MAX(blismm!Y5:Y622)*1000</f>
        <v>#DIV/0!</v>
      </c>
      <c r="T29" s="34">
        <f>MAX(Scintillation_relevé_blismm!D4:D595)</f>
        <v>3173.70862033487</v>
      </c>
    </row>
    <row r="30" spans="1:20" ht="14.25">
      <c r="A30" s="40">
        <v>20</v>
      </c>
      <c r="B30" s="40">
        <f>blismm!P23</f>
        <v>5680</v>
      </c>
      <c r="C30" s="28">
        <f>B30/(32766/2)</f>
        <v>0.34670084844045657</v>
      </c>
      <c r="D30" s="17">
        <f>SQRT(2*LN(1/C30))</f>
        <v>1.4555363129136054</v>
      </c>
      <c r="E30" s="11">
        <f>D30*$U$24</f>
        <v>1.5011309879156243</v>
      </c>
      <c r="F30">
        <f>blismm!K22</f>
        <v>0</v>
      </c>
      <c r="G30" s="17">
        <f>$S$26*F30</f>
        <v>0</v>
      </c>
      <c r="H30" s="30" t="e">
        <f>0.98*$G$3/I30*206265</f>
        <v>#DIV/0!</v>
      </c>
      <c r="I30" s="31">
        <f>(POWER($G$3,-1/5))*(POWER(G30*G30/($P$18*$T$2),(3/5)))*206265</f>
        <v>0</v>
      </c>
      <c r="J30">
        <f>blismm!L22</f>
        <v>0</v>
      </c>
      <c r="K30" s="17">
        <f>$S$26*J30</f>
        <v>0</v>
      </c>
      <c r="L30" s="30" t="e">
        <f>0.98*$G$3/M30*206265</f>
        <v>#DIV/0!</v>
      </c>
      <c r="M30" s="31">
        <f>(POWER($G$3,-1/5))*(POWER(K30*K30/($R$18*$T$2),(3/5)))*206265</f>
        <v>0</v>
      </c>
      <c r="N30" s="32">
        <f>(((POWER($G$3,-1/5))*(POWER(G30*G30/($P$18*$T$2),(3/5)))+(POWER($G$3,-1/5))*(POWER(K30*K30/($R$18*$T$2),(3/5))))/2)*206265</f>
        <v>0</v>
      </c>
      <c r="O30" s="30" t="e">
        <f>0.98*$G$3/N30*206265</f>
        <v>#DIV/0!</v>
      </c>
      <c r="P30" s="36" t="s">
        <v>36</v>
      </c>
      <c r="Q30" s="55" t="e">
        <f>O6</f>
        <v>#DIV/0!</v>
      </c>
      <c r="R30" s="55">
        <f>N6</f>
        <v>0</v>
      </c>
      <c r="S30" s="55" t="e">
        <f>AVERAGE(blismm!Y5:Y622)*1000</f>
        <v>#DIV/0!</v>
      </c>
      <c r="T30" s="55">
        <f>AVERAGE(Scintillation_relevé_blismm!D4:D595)</f>
        <v>30.0026786193432</v>
      </c>
    </row>
    <row r="31" spans="1:20" ht="14.25">
      <c r="A31" s="40">
        <v>21</v>
      </c>
      <c r="B31" s="40">
        <f>blismm!P24</f>
        <v>7453</v>
      </c>
      <c r="C31" s="28">
        <f>B31/(32766/2)</f>
        <v>0.45492278581456386</v>
      </c>
      <c r="D31" s="17">
        <f>SQRT(2*LN(1/C31))</f>
        <v>1.2550916906254854</v>
      </c>
      <c r="E31" s="11">
        <f>D31*$U$24</f>
        <v>1.2944074378343289</v>
      </c>
      <c r="F31">
        <f>blismm!K23</f>
        <v>0</v>
      </c>
      <c r="G31" s="17">
        <f>$S$26*F31</f>
        <v>0</v>
      </c>
      <c r="H31" s="30" t="e">
        <f>0.98*$G$3/I31*206265</f>
        <v>#DIV/0!</v>
      </c>
      <c r="I31" s="31">
        <f>(POWER($G$3,-1/5))*(POWER(G31*G31/($P$18*$T$2),(3/5)))*206265</f>
        <v>0</v>
      </c>
      <c r="J31">
        <f>blismm!L23</f>
        <v>0</v>
      </c>
      <c r="K31" s="17">
        <f>$S$26*J31</f>
        <v>0</v>
      </c>
      <c r="L31" s="30" t="e">
        <f>0.98*$G$3/M31*206265</f>
        <v>#DIV/0!</v>
      </c>
      <c r="M31" s="31">
        <f>(POWER($G$3,-1/5))*(POWER(K31*K31/($R$18*$T$2),(3/5)))*206265</f>
        <v>0</v>
      </c>
      <c r="N31" s="32">
        <f>(((POWER($G$3,-1/5))*(POWER(G31*G31/($P$18*$T$2),(3/5)))+(POWER($G$3,-1/5))*(POWER(K31*K31/($R$18*$T$2),(3/5))))/2)*206265</f>
        <v>0</v>
      </c>
      <c r="O31" s="30" t="e">
        <f>0.98*$G$3/N31*206265</f>
        <v>#DIV/0!</v>
      </c>
      <c r="P31" s="36" t="s">
        <v>38</v>
      </c>
      <c r="Q31" s="34" t="e">
        <f>O8</f>
        <v>#DIV/0!</v>
      </c>
      <c r="R31" s="34">
        <f>N9</f>
        <v>0</v>
      </c>
      <c r="S31" s="34" t="e">
        <f>MIN(blismm!Y4:Y611)*1000</f>
        <v>#DIV/0!</v>
      </c>
      <c r="T31" s="34">
        <f>MIN(Scintillation_relevé_blismm!D4:D595)</f>
        <v>0.34087699721046505</v>
      </c>
    </row>
    <row r="32" spans="1:20" ht="14.25">
      <c r="A32" s="40">
        <v>22</v>
      </c>
      <c r="B32" s="40">
        <f>blismm!P25</f>
        <v>4897</v>
      </c>
      <c r="C32" s="28">
        <f>B32/(32766/2)</f>
        <v>0.2989074040163584</v>
      </c>
      <c r="D32" s="17">
        <f>SQRT(2*LN(1/C32))</f>
        <v>1.5541051696188042</v>
      </c>
      <c r="E32" s="11">
        <f>D32*$U$24</f>
        <v>1.6027875140571133</v>
      </c>
      <c r="F32">
        <f>blismm!K24</f>
        <v>0</v>
      </c>
      <c r="G32" s="17">
        <f>$S$26*F32</f>
        <v>0</v>
      </c>
      <c r="H32" s="30" t="e">
        <f>0.98*$G$3/I32*206265</f>
        <v>#DIV/0!</v>
      </c>
      <c r="I32" s="31">
        <f>(POWER($G$3,-1/5))*(POWER(G32*G32/($P$18*$T$2),(3/5)))*206265</f>
        <v>0</v>
      </c>
      <c r="J32">
        <f>blismm!L24</f>
        <v>0</v>
      </c>
      <c r="K32" s="17">
        <f>$S$26*J32</f>
        <v>0</v>
      </c>
      <c r="L32" s="30" t="e">
        <f>0.98*$G$3/M32*206265</f>
        <v>#DIV/0!</v>
      </c>
      <c r="M32" s="31">
        <f>(POWER($G$3,-1/5))*(POWER(K32*K32/($R$18*$T$2),(3/5)))*206265</f>
        <v>0</v>
      </c>
      <c r="N32" s="32">
        <f>(((POWER($G$3,-1/5))*(POWER(G32*G32/($P$18*$T$2),(3/5)))+(POWER($G$3,-1/5))*(POWER(K32*K32/($R$18*$T$2),(3/5))))/2)*206265</f>
        <v>0</v>
      </c>
      <c r="O32" s="30" t="e">
        <f>0.98*$G$3/N32*206265</f>
        <v>#DIV/0!</v>
      </c>
      <c r="P32" s="38" t="s">
        <v>55</v>
      </c>
      <c r="Q32" s="56" t="e">
        <f>O7</f>
        <v>#DIV/0!</v>
      </c>
      <c r="R32" s="56">
        <f>N7</f>
        <v>0</v>
      </c>
      <c r="S32" s="56" t="e">
        <f>MEDIAN(blismm!Y5:Y622)*1000</f>
        <v>#DIV/0!</v>
      </c>
      <c r="T32" s="56">
        <f>MEDIAN(Scintillation_relevé_blismm!D4:D595)</f>
        <v>2.52905533244388</v>
      </c>
    </row>
    <row r="33" spans="1:20" ht="14.25">
      <c r="A33" s="40">
        <v>23</v>
      </c>
      <c r="B33" s="40">
        <f>blismm!P26</f>
        <v>6258</v>
      </c>
      <c r="C33" s="28">
        <f>B33/(32766/2)</f>
        <v>0.3819813221021791</v>
      </c>
      <c r="D33" s="17">
        <f>SQRT(2*LN(1/C33))</f>
        <v>1.3873597706373326</v>
      </c>
      <c r="E33" s="11">
        <f>D33*$U$24</f>
        <v>1.4308188154525472</v>
      </c>
      <c r="F33">
        <f>blismm!K25</f>
        <v>0</v>
      </c>
      <c r="G33" s="17">
        <f>$S$26*F33</f>
        <v>0</v>
      </c>
      <c r="H33" s="30" t="e">
        <f>0.98*$G$3/I33*206265</f>
        <v>#DIV/0!</v>
      </c>
      <c r="I33" s="31">
        <f>(POWER($G$3,-1/5))*(POWER(G33*G33/($P$18*$T$2),(3/5)))*206265</f>
        <v>0</v>
      </c>
      <c r="J33">
        <f>blismm!L25</f>
        <v>0</v>
      </c>
      <c r="K33" s="17">
        <f>$S$26*J33</f>
        <v>0</v>
      </c>
      <c r="L33" s="30" t="e">
        <f>0.98*$G$3/M33*206265</f>
        <v>#DIV/0!</v>
      </c>
      <c r="M33" s="31">
        <f>(POWER($G$3,-1/5))*(POWER(K33*K33/($R$18*$T$2),(3/5)))*206265</f>
        <v>0</v>
      </c>
      <c r="N33" s="32">
        <f>(((POWER($G$3,-1/5))*(POWER(G33*G33/($P$18*$T$2),(3/5)))+(POWER($G$3,-1/5))*(POWER(K33*K33/($R$18*$T$2),(3/5))))/2)*206265</f>
        <v>0</v>
      </c>
      <c r="O33" s="30" t="e">
        <f>0.98*$G$3/N33*206265</f>
        <v>#DIV/0!</v>
      </c>
      <c r="P33" s="38" t="s">
        <v>40</v>
      </c>
      <c r="Q33" s="57" t="e">
        <f>O10</f>
        <v>#DIV/0!</v>
      </c>
      <c r="R33" s="57">
        <f>N10</f>
        <v>0</v>
      </c>
      <c r="S33" s="57" t="e">
        <f>STDEV(blismm!Y5:Y622)*1000</f>
        <v>#DIV/0!</v>
      </c>
      <c r="T33" s="57">
        <f>STDEV(Scintillation_relevé_blismm!D4:D595)</f>
        <v>194.974577609681</v>
      </c>
    </row>
    <row r="34" spans="1:15" ht="12">
      <c r="A34" s="40">
        <v>24</v>
      </c>
      <c r="B34" s="40">
        <f>blismm!P27</f>
        <v>1793</v>
      </c>
      <c r="C34" s="28">
        <f>B34/(32766/2)</f>
        <v>0.10944271500946103</v>
      </c>
      <c r="D34" s="17">
        <f>SQRT(2*LN(1/C34))</f>
        <v>2.1034989979627423</v>
      </c>
      <c r="E34" s="11">
        <f>D34*$U$24</f>
        <v>2.169391104073925</v>
      </c>
      <c r="F34">
        <f>blismm!K26</f>
        <v>0</v>
      </c>
      <c r="G34" s="17">
        <f>$S$26*F34</f>
        <v>0</v>
      </c>
      <c r="H34" s="30" t="e">
        <f>0.98*$G$3/I34*206265</f>
        <v>#DIV/0!</v>
      </c>
      <c r="I34" s="31">
        <f>(POWER($G$3,-1/5))*(POWER(G34*G34/($P$18*$T$2),(3/5)))*206265</f>
        <v>0</v>
      </c>
      <c r="J34">
        <f>blismm!L26</f>
        <v>0</v>
      </c>
      <c r="K34" s="17">
        <f>$S$26*J34</f>
        <v>0</v>
      </c>
      <c r="L34" s="30" t="e">
        <f>0.98*$G$3/M34*206265</f>
        <v>#DIV/0!</v>
      </c>
      <c r="M34" s="31">
        <f>(POWER($G$3,-1/5))*(POWER(K34*K34/($R$18*$T$2),(3/5)))*206265</f>
        <v>0</v>
      </c>
      <c r="N34" s="32">
        <f>(((POWER($G$3,-1/5))*(POWER(G34*G34/($P$18*$T$2),(3/5)))+(POWER($G$3,-1/5))*(POWER(K34*K34/($R$18*$T$2),(3/5))))/2)*206265</f>
        <v>0</v>
      </c>
      <c r="O34" s="30" t="e">
        <f>0.98*$G$3/N34*206265</f>
        <v>#DIV/0!</v>
      </c>
    </row>
    <row r="35" spans="1:15" ht="12">
      <c r="A35" s="40">
        <v>25</v>
      </c>
      <c r="B35" s="40">
        <f>blismm!P28</f>
        <v>2979</v>
      </c>
      <c r="C35" s="28">
        <f>B35/(32766/2)</f>
        <v>0.18183482878593665</v>
      </c>
      <c r="D35" s="17">
        <f>SQRT(2*LN(1/C35))</f>
        <v>1.8464325268511608</v>
      </c>
      <c r="E35" s="11">
        <f>D35*$U$24</f>
        <v>1.9042720257547734</v>
      </c>
      <c r="F35">
        <f>blismm!K27</f>
        <v>0</v>
      </c>
      <c r="G35" s="17">
        <f>$S$26*F35</f>
        <v>0</v>
      </c>
      <c r="H35" s="30" t="e">
        <f>0.98*$G$3/I35*206265</f>
        <v>#DIV/0!</v>
      </c>
      <c r="I35" s="31">
        <f>(POWER($G$3,-1/5))*(POWER(G35*G35/($P$18*$T$2),(3/5)))*206265</f>
        <v>0</v>
      </c>
      <c r="J35">
        <f>blismm!L27</f>
        <v>0</v>
      </c>
      <c r="K35" s="17">
        <f>$S$26*J35</f>
        <v>0</v>
      </c>
      <c r="L35" s="30" t="e">
        <f>0.98*$G$3/M35*206265</f>
        <v>#DIV/0!</v>
      </c>
      <c r="M35" s="31">
        <f>(POWER($G$3,-1/5))*(POWER(K35*K35/($R$18*$T$2),(3/5)))*206265</f>
        <v>0</v>
      </c>
      <c r="N35" s="32">
        <f>(((POWER($G$3,-1/5))*(POWER(G35*G35/($P$18*$T$2),(3/5)))+(POWER($G$3,-1/5))*(POWER(K35*K35/($R$18*$T$2),(3/5))))/2)*206265</f>
        <v>0</v>
      </c>
      <c r="O35" s="30" t="e">
        <f>0.98*$G$3/N35*206265</f>
        <v>#DIV/0!</v>
      </c>
    </row>
    <row r="36" spans="1:15" ht="12">
      <c r="A36" s="40">
        <v>26</v>
      </c>
      <c r="B36" s="40">
        <f>blismm!P29</f>
        <v>8326</v>
      </c>
      <c r="C36" s="28">
        <f>B36/(32766/2)</f>
        <v>0.5082097295977538</v>
      </c>
      <c r="D36" s="17">
        <f>SQRT(2*LN(1/C36))</f>
        <v>1.1634956493819326</v>
      </c>
      <c r="E36" s="11">
        <f>D36*$U$24</f>
        <v>1.1999421505988217</v>
      </c>
      <c r="F36">
        <f>blismm!K28</f>
        <v>0</v>
      </c>
      <c r="G36" s="17">
        <f>$S$26*F36</f>
        <v>0</v>
      </c>
      <c r="H36" s="30" t="e">
        <f>0.98*$G$3/I36*206265</f>
        <v>#DIV/0!</v>
      </c>
      <c r="I36" s="31">
        <f>(POWER($G$3,-1/5))*(POWER(G36*G36/($P$18*$T$2),(3/5)))*206265</f>
        <v>0</v>
      </c>
      <c r="J36">
        <f>blismm!L28</f>
        <v>0</v>
      </c>
      <c r="K36" s="17">
        <f>$S$26*J36</f>
        <v>0</v>
      </c>
      <c r="L36" s="30" t="e">
        <f>0.98*$G$3/M36*206265</f>
        <v>#DIV/0!</v>
      </c>
      <c r="M36" s="31">
        <f>(POWER($G$3,-1/5))*(POWER(K36*K36/($R$18*$T$2),(3/5)))*206265</f>
        <v>0</v>
      </c>
      <c r="N36" s="32">
        <f>(((POWER($G$3,-1/5))*(POWER(G36*G36/($P$18*$T$2),(3/5)))+(POWER($G$3,-1/5))*(POWER(K36*K36/($R$18*$T$2),(3/5))))/2)*206265</f>
        <v>0</v>
      </c>
      <c r="O36" s="30" t="e">
        <f>0.98*$G$3/N36*206265</f>
        <v>#DIV/0!</v>
      </c>
    </row>
    <row r="37" spans="1:15" ht="12">
      <c r="A37" s="40">
        <v>27</v>
      </c>
      <c r="B37" s="40">
        <f>blismm!P30</f>
        <v>5603</v>
      </c>
      <c r="C37" s="28">
        <f>B37/(32766/2)</f>
        <v>0.34200085454434476</v>
      </c>
      <c r="D37" s="17">
        <f>SQRT(2*LN(1/C37))</f>
        <v>1.464883642652193</v>
      </c>
      <c r="E37" s="11">
        <f>D37*$U$24</f>
        <v>1.510771122758273</v>
      </c>
      <c r="F37">
        <f>blismm!K29</f>
        <v>0</v>
      </c>
      <c r="G37" s="17">
        <f>$S$26*F37</f>
        <v>0</v>
      </c>
      <c r="H37" s="30" t="e">
        <f>0.98*$G$3/I37*206265</f>
        <v>#DIV/0!</v>
      </c>
      <c r="I37" s="31">
        <f>(POWER($G$3,-1/5))*(POWER(G37*G37/($P$18*$T$2),(3/5)))*206265</f>
        <v>0</v>
      </c>
      <c r="J37">
        <f>blismm!L29</f>
        <v>0</v>
      </c>
      <c r="K37" s="17">
        <f>$S$26*J37</f>
        <v>0</v>
      </c>
      <c r="L37" s="30" t="e">
        <f>0.98*$G$3/M37*206265</f>
        <v>#DIV/0!</v>
      </c>
      <c r="M37" s="31">
        <f>(POWER($G$3,-1/5))*(POWER(K37*K37/($R$18*$T$2),(3/5)))*206265</f>
        <v>0</v>
      </c>
      <c r="N37" s="32">
        <f>(((POWER($G$3,-1/5))*(POWER(G37*G37/($P$18*$T$2),(3/5)))+(POWER($G$3,-1/5))*(POWER(K37*K37/($R$18*$T$2),(3/5))))/2)*206265</f>
        <v>0</v>
      </c>
      <c r="O37" s="30" t="e">
        <f>0.98*$G$3/N37*206265</f>
        <v>#DIV/0!</v>
      </c>
    </row>
    <row r="38" spans="1:15" ht="12">
      <c r="A38" s="40">
        <v>28</v>
      </c>
      <c r="B38" s="40">
        <f>blismm!P31</f>
        <v>2906</v>
      </c>
      <c r="C38" s="28">
        <f>B38/(32766/2)</f>
        <v>0.17737899041689556</v>
      </c>
      <c r="D38" s="17">
        <f>SQRT(2*LN(1/C38))</f>
        <v>1.8598207691549393</v>
      </c>
      <c r="E38" s="11">
        <f>D38*$U$24</f>
        <v>1.9180796547487178</v>
      </c>
      <c r="F38">
        <f>blismm!K30</f>
        <v>0</v>
      </c>
      <c r="G38" s="17">
        <f>$S$26*F38</f>
        <v>0</v>
      </c>
      <c r="H38" s="30" t="e">
        <f>0.98*$G$3/I38*206265</f>
        <v>#DIV/0!</v>
      </c>
      <c r="I38" s="31">
        <f>(POWER($G$3,-1/5))*(POWER(G38*G38/($P$18*$T$2),(3/5)))*206265</f>
        <v>0</v>
      </c>
      <c r="J38">
        <f>blismm!L30</f>
        <v>0</v>
      </c>
      <c r="K38" s="17">
        <f>$S$26*J38</f>
        <v>0</v>
      </c>
      <c r="L38" s="30" t="e">
        <f>0.98*$G$3/M38*206265</f>
        <v>#DIV/0!</v>
      </c>
      <c r="M38" s="31">
        <f>(POWER($G$3,-1/5))*(POWER(K38*K38/($R$18*$T$2),(3/5)))*206265</f>
        <v>0</v>
      </c>
      <c r="N38" s="32">
        <f>(((POWER($G$3,-1/5))*(POWER(G38*G38/($P$18*$T$2),(3/5)))+(POWER($G$3,-1/5))*(POWER(K38*K38/($R$18*$T$2),(3/5))))/2)*206265</f>
        <v>0</v>
      </c>
      <c r="O38" s="30" t="e">
        <f>0.98*$G$3/N38*206265</f>
        <v>#DIV/0!</v>
      </c>
    </row>
    <row r="39" spans="1:15" ht="12">
      <c r="A39" s="40">
        <v>29</v>
      </c>
      <c r="B39" s="40">
        <f>blismm!P32</f>
        <v>876</v>
      </c>
      <c r="C39" s="28">
        <f>B39/(32766/2)</f>
        <v>0.05347006042849295</v>
      </c>
      <c r="D39" s="17">
        <f>SQRT(2*LN(1/C39))</f>
        <v>2.4201790842348307</v>
      </c>
      <c r="E39" s="11">
        <f>D39*$U$24</f>
        <v>2.495991194048487</v>
      </c>
      <c r="F39">
        <f>blismm!K31</f>
        <v>0</v>
      </c>
      <c r="G39" s="17">
        <f>$S$26*F39</f>
        <v>0</v>
      </c>
      <c r="H39" s="30" t="e">
        <f>0.98*$G$3/I39*206265</f>
        <v>#DIV/0!</v>
      </c>
      <c r="I39" s="31">
        <f>(POWER($G$3,-1/5))*(POWER(G39*G39/($P$18*$T$2),(3/5)))*206265</f>
        <v>0</v>
      </c>
      <c r="J39">
        <f>blismm!L31</f>
        <v>0</v>
      </c>
      <c r="K39" s="17">
        <f>$S$26*J39</f>
        <v>0</v>
      </c>
      <c r="L39" s="30" t="e">
        <f>0.98*$G$3/M39*206265</f>
        <v>#DIV/0!</v>
      </c>
      <c r="M39" s="31">
        <f>(POWER($G$3,-1/5))*(POWER(K39*K39/($R$18*$T$2),(3/5)))*206265</f>
        <v>0</v>
      </c>
      <c r="N39" s="32">
        <f>(((POWER($G$3,-1/5))*(POWER(G39*G39/($P$18*$T$2),(3/5)))+(POWER($G$3,-1/5))*(POWER(K39*K39/($R$18*$T$2),(3/5))))/2)*206265</f>
        <v>0</v>
      </c>
      <c r="O39" s="30" t="e">
        <f>0.98*$G$3/N39*206265</f>
        <v>#DIV/0!</v>
      </c>
    </row>
    <row r="40" spans="1:15" ht="12">
      <c r="A40" s="40">
        <v>30</v>
      </c>
      <c r="B40" s="40">
        <f>blismm!P33</f>
        <v>2067</v>
      </c>
      <c r="C40" s="28">
        <f>B40/(32766/2)</f>
        <v>0.126167368613807</v>
      </c>
      <c r="D40" s="17">
        <f>SQRT(2*LN(1/C40))</f>
        <v>2.0347707149153167</v>
      </c>
      <c r="E40" s="11">
        <f>D40*$U$24</f>
        <v>2.098509907560039</v>
      </c>
      <c r="F40">
        <f>blismm!K32</f>
        <v>0</v>
      </c>
      <c r="G40" s="17">
        <f>$S$26*F40</f>
        <v>0</v>
      </c>
      <c r="H40" s="30" t="e">
        <f>0.98*$G$3/I40*206265</f>
        <v>#DIV/0!</v>
      </c>
      <c r="I40" s="31">
        <f>(POWER($G$3,-1/5))*(POWER(G40*G40/($P$18*$T$2),(3/5)))*206265</f>
        <v>0</v>
      </c>
      <c r="J40">
        <f>blismm!L32</f>
        <v>0</v>
      </c>
      <c r="K40" s="17">
        <f>$S$26*J40</f>
        <v>0</v>
      </c>
      <c r="L40" s="30" t="e">
        <f>0.98*$G$3/M40*206265</f>
        <v>#DIV/0!</v>
      </c>
      <c r="M40" s="31">
        <f>(POWER($G$3,-1/5))*(POWER(K40*K40/($R$18*$T$2),(3/5)))*206265</f>
        <v>0</v>
      </c>
      <c r="N40" s="32">
        <f>(((POWER($G$3,-1/5))*(POWER(G40*G40/($P$18*$T$2),(3/5)))+(POWER($G$3,-1/5))*(POWER(K40*K40/($R$18*$T$2),(3/5))))/2)*206265</f>
        <v>0</v>
      </c>
      <c r="O40" s="30" t="e">
        <f>0.98*$G$3/N40*206265</f>
        <v>#DIV/0!</v>
      </c>
    </row>
    <row r="41" spans="1:15" ht="12">
      <c r="A41" s="40">
        <v>31</v>
      </c>
      <c r="B41" s="40">
        <f>blismm!P34</f>
        <v>5394</v>
      </c>
      <c r="C41" s="28">
        <f>B41/(32766/2)</f>
        <v>0.3292437282548984</v>
      </c>
      <c r="D41" s="17">
        <f>SQRT(2*LN(1/C41))</f>
        <v>1.490608591898348</v>
      </c>
      <c r="E41" s="11">
        <f>D41*$U$24</f>
        <v>1.5373019060395638</v>
      </c>
      <c r="F41">
        <f>blismm!K33</f>
        <v>0</v>
      </c>
      <c r="G41" s="17">
        <f>$S$26*F41</f>
        <v>0</v>
      </c>
      <c r="H41" s="30" t="e">
        <f>0.98*$G$3/I41*206265</f>
        <v>#DIV/0!</v>
      </c>
      <c r="I41" s="31">
        <f>(POWER($G$3,-1/5))*(POWER(G41*G41/($P$18*$T$2),(3/5)))*206265</f>
        <v>0</v>
      </c>
      <c r="J41">
        <f>blismm!L33</f>
        <v>0</v>
      </c>
      <c r="K41" s="17">
        <f>$S$26*J41</f>
        <v>0</v>
      </c>
      <c r="L41" s="30" t="e">
        <f>0.98*$G$3/M41*206265</f>
        <v>#DIV/0!</v>
      </c>
      <c r="M41" s="31">
        <f>(POWER($G$3,-1/5))*(POWER(K41*K41/($R$18*$T$2),(3/5)))*206265</f>
        <v>0</v>
      </c>
      <c r="N41" s="32">
        <f>(((POWER($G$3,-1/5))*(POWER(G41*G41/($P$18*$T$2),(3/5)))+(POWER($G$3,-1/5))*(POWER(K41*K41/($R$18*$T$2),(3/5))))/2)*206265</f>
        <v>0</v>
      </c>
      <c r="O41" s="30" t="e">
        <f>0.98*$G$3/N41*206265</f>
        <v>#DIV/0!</v>
      </c>
    </row>
    <row r="42" spans="1:15" ht="12">
      <c r="A42" s="40">
        <v>32</v>
      </c>
      <c r="B42" s="40">
        <f>blismm!P35</f>
        <v>2613</v>
      </c>
      <c r="C42" s="28">
        <f>B42/(32766/2)</f>
        <v>0.15949459805896357</v>
      </c>
      <c r="D42" s="17">
        <f>SQRT(2*LN(1/C42))</f>
        <v>1.916113371019393</v>
      </c>
      <c r="E42" s="11">
        <f>D42*$U$24</f>
        <v>1.9761356223665756</v>
      </c>
      <c r="F42">
        <f>blismm!K34</f>
        <v>0</v>
      </c>
      <c r="G42" s="17">
        <f>$S$26*F42</f>
        <v>0</v>
      </c>
      <c r="H42" s="30" t="e">
        <f>0.98*$G$3/I42*206265</f>
        <v>#DIV/0!</v>
      </c>
      <c r="I42" s="31">
        <f>(POWER($G$3,-1/5))*(POWER(G42*G42/($P$18*$T$2),(3/5)))*206265</f>
        <v>0</v>
      </c>
      <c r="J42">
        <f>blismm!L34</f>
        <v>0</v>
      </c>
      <c r="K42" s="17">
        <f>$S$26*J42</f>
        <v>0</v>
      </c>
      <c r="L42" s="30" t="e">
        <f>0.98*$G$3/M42*206265</f>
        <v>#DIV/0!</v>
      </c>
      <c r="M42" s="31">
        <f>(POWER($G$3,-1/5))*(POWER(K42*K42/($R$18*$T$2),(3/5)))*206265</f>
        <v>0</v>
      </c>
      <c r="N42" s="32">
        <f>(((POWER($G$3,-1/5))*(POWER(G42*G42/($P$18*$T$2),(3/5)))+(POWER($G$3,-1/5))*(POWER(K42*K42/($R$18*$T$2),(3/5))))/2)*206265</f>
        <v>0</v>
      </c>
      <c r="O42" s="30" t="e">
        <f>0.98*$G$3/N42*206265</f>
        <v>#DIV/0!</v>
      </c>
    </row>
    <row r="43" spans="1:15" ht="12">
      <c r="A43" s="40">
        <v>33</v>
      </c>
      <c r="B43" s="40">
        <f>blismm!P36</f>
        <v>9901</v>
      </c>
      <c r="C43" s="28">
        <f>B43/(32766/2)</f>
        <v>0.6043459683818593</v>
      </c>
      <c r="D43" s="17">
        <f>SQRT(2*LN(1/C43))</f>
        <v>1.0036019626303534</v>
      </c>
      <c r="E43" s="11">
        <f>D43*$U$24</f>
        <v>1.0350397941097493</v>
      </c>
      <c r="F43">
        <f>blismm!K35</f>
        <v>0</v>
      </c>
      <c r="G43" s="17">
        <f>$S$26*F43</f>
        <v>0</v>
      </c>
      <c r="H43" s="30" t="e">
        <f>0.98*$G$3/I43*206265</f>
        <v>#DIV/0!</v>
      </c>
      <c r="I43" s="31">
        <f>(POWER($G$3,-1/5))*(POWER(G43*G43/($P$18*$T$2),(3/5)))*206265</f>
        <v>0</v>
      </c>
      <c r="J43">
        <f>blismm!L35</f>
        <v>0</v>
      </c>
      <c r="K43" s="17">
        <f>$S$26*J43</f>
        <v>0</v>
      </c>
      <c r="L43" s="30" t="e">
        <f>0.98*$G$3/M43*206265</f>
        <v>#DIV/0!</v>
      </c>
      <c r="M43" s="31">
        <f>(POWER($G$3,-1/5))*(POWER(K43*K43/($R$18*$T$2),(3/5)))*206265</f>
        <v>0</v>
      </c>
      <c r="N43" s="32">
        <f>(((POWER($G$3,-1/5))*(POWER(G43*G43/($P$18*$T$2),(3/5)))+(POWER($G$3,-1/5))*(POWER(K43*K43/($R$18*$T$2),(3/5))))/2)*206265</f>
        <v>0</v>
      </c>
      <c r="O43" s="30" t="e">
        <f>0.98*$G$3/N43*206265</f>
        <v>#DIV/0!</v>
      </c>
    </row>
    <row r="44" spans="1:15" ht="12">
      <c r="A44" s="40">
        <v>34</v>
      </c>
      <c r="B44" s="40">
        <f>blismm!P37</f>
        <v>3487</v>
      </c>
      <c r="C44" s="28">
        <f>B44/(32766/2)</f>
        <v>0.21284258072392115</v>
      </c>
      <c r="D44" s="17">
        <f>SQRT(2*LN(1/C44))</f>
        <v>1.7590920636195322</v>
      </c>
      <c r="E44" s="11">
        <f>D44*$U$24</f>
        <v>1.814195622512414</v>
      </c>
      <c r="F44">
        <f>blismm!K36</f>
        <v>0</v>
      </c>
      <c r="G44" s="17">
        <f>$S$26*F44</f>
        <v>0</v>
      </c>
      <c r="H44" s="30" t="e">
        <f>0.98*$G$3/I44*206265</f>
        <v>#DIV/0!</v>
      </c>
      <c r="I44" s="31">
        <f>(POWER($G$3,-1/5))*(POWER(G44*G44/($P$18*$T$2),(3/5)))*206265</f>
        <v>0</v>
      </c>
      <c r="J44">
        <f>blismm!L36</f>
        <v>0</v>
      </c>
      <c r="K44" s="17">
        <f>$S$26*J44</f>
        <v>0</v>
      </c>
      <c r="L44" s="30" t="e">
        <f>0.98*$G$3/M44*206265</f>
        <v>#DIV/0!</v>
      </c>
      <c r="M44" s="31">
        <f>(POWER($G$3,-1/5))*(POWER(K44*K44/($R$18*$T$2),(3/5)))*206265</f>
        <v>0</v>
      </c>
      <c r="N44" s="32">
        <f>(((POWER($G$3,-1/5))*(POWER(G44*G44/($P$18*$T$2),(3/5)))+(POWER($G$3,-1/5))*(POWER(K44*K44/($R$18*$T$2),(3/5))))/2)*206265</f>
        <v>0</v>
      </c>
      <c r="O44" s="30" t="e">
        <f>0.98*$G$3/N44*206265</f>
        <v>#DIV/0!</v>
      </c>
    </row>
    <row r="45" spans="1:15" ht="12">
      <c r="A45" s="40">
        <v>35</v>
      </c>
      <c r="B45" s="40">
        <f>blismm!P38</f>
        <v>7977</v>
      </c>
      <c r="C45" s="28">
        <f>B45/(32766/2)</f>
        <v>0.48690715986083133</v>
      </c>
      <c r="D45" s="17">
        <f>SQRT(2*LN(1/C45))</f>
        <v>1.1997348131225782</v>
      </c>
      <c r="E45" s="11">
        <f>D45*$U$24</f>
        <v>1.237316506143643</v>
      </c>
      <c r="F45">
        <f>blismm!K37</f>
        <v>0</v>
      </c>
      <c r="G45" s="17">
        <f>$S$26*F45</f>
        <v>0</v>
      </c>
      <c r="H45" s="30" t="e">
        <f>0.98*$G$3/I45*206265</f>
        <v>#DIV/0!</v>
      </c>
      <c r="I45" s="31">
        <f>(POWER($G$3,-1/5))*(POWER(G45*G45/($P$18*$T$2),(3/5)))*206265</f>
        <v>0</v>
      </c>
      <c r="J45">
        <f>blismm!L37</f>
        <v>0</v>
      </c>
      <c r="K45" s="17">
        <f>$S$26*J45</f>
        <v>0</v>
      </c>
      <c r="L45" s="30" t="e">
        <f>0.98*$G$3/M45*206265</f>
        <v>#DIV/0!</v>
      </c>
      <c r="M45" s="31">
        <f>(POWER($G$3,-1/5))*(POWER(K45*K45/($R$18*$T$2),(3/5)))*206265</f>
        <v>0</v>
      </c>
      <c r="N45" s="32">
        <f>(((POWER($G$3,-1/5))*(POWER(G45*G45/($P$18*$T$2),(3/5)))+(POWER($G$3,-1/5))*(POWER(K45*K45/($R$18*$T$2),(3/5))))/2)*206265</f>
        <v>0</v>
      </c>
      <c r="O45" s="30" t="e">
        <f>0.98*$G$3/N45*206265</f>
        <v>#DIV/0!</v>
      </c>
    </row>
    <row r="46" spans="1:15" ht="12">
      <c r="A46" s="40">
        <v>36</v>
      </c>
      <c r="B46" s="40">
        <f>blismm!P39</f>
        <v>4531</v>
      </c>
      <c r="C46" s="28">
        <f>B46/(32766/2)</f>
        <v>0.27656717328938535</v>
      </c>
      <c r="D46" s="17">
        <f>SQRT(2*LN(1/C46))</f>
        <v>1.6033100424765792</v>
      </c>
      <c r="E46" s="11">
        <f>D46*$U$24</f>
        <v>1.6535337295571582</v>
      </c>
      <c r="F46">
        <f>blismm!K38</f>
        <v>0</v>
      </c>
      <c r="G46" s="17">
        <f>$S$26*F46</f>
        <v>0</v>
      </c>
      <c r="H46" s="30" t="e">
        <f>0.98*$G$3/I46*206265</f>
        <v>#DIV/0!</v>
      </c>
      <c r="I46" s="31">
        <f>(POWER($G$3,-1/5))*(POWER(G46*G46/($P$18*$T$2),(3/5)))*206265</f>
        <v>0</v>
      </c>
      <c r="J46">
        <f>blismm!L38</f>
        <v>0</v>
      </c>
      <c r="K46" s="17">
        <f>$S$26*J46</f>
        <v>0</v>
      </c>
      <c r="L46" s="30" t="e">
        <f>0.98*$G$3/M46*206265</f>
        <v>#DIV/0!</v>
      </c>
      <c r="M46" s="31">
        <f>(POWER($G$3,-1/5))*(POWER(K46*K46/($R$18*$T$2),(3/5)))*206265</f>
        <v>0</v>
      </c>
      <c r="N46" s="32">
        <f>(((POWER($G$3,-1/5))*(POWER(G46*G46/($P$18*$T$2),(3/5)))+(POWER($G$3,-1/5))*(POWER(K46*K46/($R$18*$T$2),(3/5))))/2)*206265</f>
        <v>0</v>
      </c>
      <c r="O46" s="30" t="e">
        <f>0.98*$G$3/N46*206265</f>
        <v>#DIV/0!</v>
      </c>
    </row>
    <row r="47" spans="1:15" ht="12">
      <c r="A47" s="40">
        <v>37</v>
      </c>
      <c r="B47" s="40">
        <f>blismm!P40</f>
        <v>5249</v>
      </c>
      <c r="C47" s="28">
        <f>B47/(32766/2)</f>
        <v>0.3203930903985839</v>
      </c>
      <c r="D47" s="17">
        <f>SQRT(2*LN(1/C47))</f>
        <v>1.5087787310059508</v>
      </c>
      <c r="E47" s="11">
        <f>D47*$U$24</f>
        <v>1.5560412247547124</v>
      </c>
      <c r="F47">
        <f>blismm!K39</f>
        <v>0</v>
      </c>
      <c r="G47" s="17">
        <f>$S$26*F47</f>
        <v>0</v>
      </c>
      <c r="H47" s="30" t="e">
        <f>0.98*$G$3/I47*206265</f>
        <v>#DIV/0!</v>
      </c>
      <c r="I47" s="31">
        <f>(POWER($G$3,-1/5))*(POWER(G47*G47/($P$18*$T$2),(3/5)))*206265</f>
        <v>0</v>
      </c>
      <c r="J47">
        <f>blismm!L39</f>
        <v>0</v>
      </c>
      <c r="K47" s="17">
        <f>$S$26*J47</f>
        <v>0</v>
      </c>
      <c r="L47" s="30" t="e">
        <f>0.98*$G$3/M47*206265</f>
        <v>#DIV/0!</v>
      </c>
      <c r="M47" s="31">
        <f>(POWER($G$3,-1/5))*(POWER(K47*K47/($R$18*$T$2),(3/5)))*206265</f>
        <v>0</v>
      </c>
      <c r="N47" s="32">
        <f>(((POWER($G$3,-1/5))*(POWER(G47*G47/($P$18*$T$2),(3/5)))+(POWER($G$3,-1/5))*(POWER(K47*K47/($R$18*$T$2),(3/5))))/2)*206265</f>
        <v>0</v>
      </c>
      <c r="O47" s="30" t="e">
        <f>0.98*$G$3/N47*206265</f>
        <v>#DIV/0!</v>
      </c>
    </row>
    <row r="48" spans="1:15" ht="12">
      <c r="A48" s="40">
        <v>38</v>
      </c>
      <c r="B48" s="40">
        <f>blismm!P41</f>
        <v>8541</v>
      </c>
      <c r="C48" s="28">
        <f>B48/(32766/2)</f>
        <v>0.5213330891778063</v>
      </c>
      <c r="D48" s="17">
        <f>SQRT(2*LN(1/C48))</f>
        <v>1.1413729582166525</v>
      </c>
      <c r="E48" s="11">
        <f>D48*$U$24</f>
        <v>1.1771264661327892</v>
      </c>
      <c r="F48">
        <f>blismm!K40</f>
        <v>0</v>
      </c>
      <c r="G48" s="17">
        <f>$S$26*F48</f>
        <v>0</v>
      </c>
      <c r="H48" s="30" t="e">
        <f>0.98*$G$3/I48*206265</f>
        <v>#DIV/0!</v>
      </c>
      <c r="I48" s="31">
        <f>(POWER($G$3,-1/5))*(POWER(G48*G48/($P$18*$T$2),(3/5)))*206265</f>
        <v>0</v>
      </c>
      <c r="J48">
        <f>blismm!L40</f>
        <v>0</v>
      </c>
      <c r="K48" s="17">
        <f>$S$26*J48</f>
        <v>0</v>
      </c>
      <c r="L48" s="30" t="e">
        <f>0.98*$G$3/M48*206265</f>
        <v>#DIV/0!</v>
      </c>
      <c r="M48" s="31">
        <f>(POWER($G$3,-1/5))*(POWER(K48*K48/($R$18*$T$2),(3/5)))*206265</f>
        <v>0</v>
      </c>
      <c r="N48" s="32">
        <f>(((POWER($G$3,-1/5))*(POWER(G48*G48/($P$18*$T$2),(3/5)))+(POWER($G$3,-1/5))*(POWER(K48*K48/($R$18*$T$2),(3/5))))/2)*206265</f>
        <v>0</v>
      </c>
      <c r="O48" s="30" t="e">
        <f>0.98*$G$3/N48*206265</f>
        <v>#DIV/0!</v>
      </c>
    </row>
    <row r="49" spans="1:15" ht="12">
      <c r="A49" s="40">
        <v>39</v>
      </c>
      <c r="B49" s="40">
        <f>blismm!P42</f>
        <v>4073</v>
      </c>
      <c r="C49" s="28">
        <f>B49/(32766/2)</f>
        <v>0.24861136543978515</v>
      </c>
      <c r="D49" s="17">
        <f>SQRT(2*LN(1/C49))</f>
        <v>1.6684510080741661</v>
      </c>
      <c r="E49" s="11">
        <f>D49*$U$24</f>
        <v>1.7207152359020894</v>
      </c>
      <c r="F49">
        <f>blismm!K41</f>
        <v>0</v>
      </c>
      <c r="G49" s="17">
        <f>$S$26*F49</f>
        <v>0</v>
      </c>
      <c r="H49" s="30" t="e">
        <f>0.98*$G$3/I49*206265</f>
        <v>#DIV/0!</v>
      </c>
      <c r="I49" s="31">
        <f>(POWER($G$3,-1/5))*(POWER(G49*G49/($P$18*$T$2),(3/5)))*206265</f>
        <v>0</v>
      </c>
      <c r="J49">
        <f>blismm!L41</f>
        <v>0</v>
      </c>
      <c r="K49" s="17">
        <f>$S$26*J49</f>
        <v>0</v>
      </c>
      <c r="L49" s="30" t="e">
        <f>0.98*$G$3/M49*206265</f>
        <v>#DIV/0!</v>
      </c>
      <c r="M49" s="31">
        <f>(POWER($G$3,-1/5))*(POWER(K49*K49/($R$18*$T$2),(3/5)))*206265</f>
        <v>0</v>
      </c>
      <c r="N49" s="32">
        <f>(((POWER($G$3,-1/5))*(POWER(G49*G49/($P$18*$T$2),(3/5)))+(POWER($G$3,-1/5))*(POWER(K49*K49/($R$18*$T$2),(3/5))))/2)*206265</f>
        <v>0</v>
      </c>
      <c r="O49" s="30" t="e">
        <f>0.98*$G$3/N49*206265</f>
        <v>#DIV/0!</v>
      </c>
    </row>
    <row r="50" spans="1:15" ht="12">
      <c r="A50" s="40">
        <v>40</v>
      </c>
      <c r="B50" s="40">
        <f>blismm!P43</f>
        <v>1124</v>
      </c>
      <c r="C50" s="28">
        <f>B50/(32766/2)</f>
        <v>0.06860770310687908</v>
      </c>
      <c r="D50" s="17">
        <f>SQRT(2*LN(1/C50))</f>
        <v>2.3148868051663465</v>
      </c>
      <c r="E50" s="11">
        <f>D50*$U$24</f>
        <v>2.3874006343381824</v>
      </c>
      <c r="F50">
        <f>blismm!K42</f>
        <v>0</v>
      </c>
      <c r="G50" s="17">
        <f>$S$26*F50</f>
        <v>0</v>
      </c>
      <c r="H50" s="30" t="e">
        <f>0.98*$G$3/I50*206265</f>
        <v>#DIV/0!</v>
      </c>
      <c r="I50" s="31">
        <f>(POWER($G$3,-1/5))*(POWER(G50*G50/($P$18*$T$2),(3/5)))*206265</f>
        <v>0</v>
      </c>
      <c r="J50">
        <f>blismm!L42</f>
        <v>0</v>
      </c>
      <c r="K50" s="17">
        <f>$S$26*J50</f>
        <v>0</v>
      </c>
      <c r="L50" s="30" t="e">
        <f>0.98*$G$3/M50*206265</f>
        <v>#DIV/0!</v>
      </c>
      <c r="M50" s="31">
        <f>(POWER($G$3,-1/5))*(POWER(K50*K50/($R$18*$T$2),(3/5)))*206265</f>
        <v>0</v>
      </c>
      <c r="N50" s="32">
        <f>(((POWER($G$3,-1/5))*(POWER(G50*G50/($P$18*$T$2),(3/5)))+(POWER($G$3,-1/5))*(POWER(K50*K50/($R$18*$T$2),(3/5))))/2)*206265</f>
        <v>0</v>
      </c>
      <c r="O50" s="30" t="e">
        <f>0.98*$G$3/N50*206265</f>
        <v>#DIV/0!</v>
      </c>
    </row>
    <row r="51" spans="1:15" ht="12">
      <c r="A51" s="40">
        <v>41</v>
      </c>
      <c r="B51" s="40">
        <f>blismm!P44</f>
        <v>5305</v>
      </c>
      <c r="C51" s="28">
        <f>B51/(32766/2)</f>
        <v>0.3238112677775743</v>
      </c>
      <c r="D51" s="17">
        <f>SQRT(2*LN(1/C51))</f>
        <v>1.5017286304603636</v>
      </c>
      <c r="E51" s="11">
        <f>D51*$U$24</f>
        <v>1.5487702798095346</v>
      </c>
      <c r="F51">
        <f>blismm!K43</f>
        <v>0</v>
      </c>
      <c r="G51" s="17">
        <f>$S$26*F51</f>
        <v>0</v>
      </c>
      <c r="H51" s="30" t="e">
        <f>0.98*$G$3/I51*206265</f>
        <v>#DIV/0!</v>
      </c>
      <c r="I51" s="31">
        <f>(POWER($G$3,-1/5))*(POWER(G51*G51/($P$18*$T$2),(3/5)))*206265</f>
        <v>0</v>
      </c>
      <c r="J51">
        <f>blismm!L43</f>
        <v>0</v>
      </c>
      <c r="K51" s="17">
        <f>$S$26*J51</f>
        <v>0</v>
      </c>
      <c r="L51" s="30" t="e">
        <f>0.98*$G$3/M51*206265</f>
        <v>#DIV/0!</v>
      </c>
      <c r="M51" s="31">
        <f>(POWER($G$3,-1/5))*(POWER(K51*K51/($R$18*$T$2),(3/5)))*206265</f>
        <v>0</v>
      </c>
      <c r="N51" s="32">
        <f>(((POWER($G$3,-1/5))*(POWER(G51*G51/($P$18*$T$2),(3/5)))+(POWER($G$3,-1/5))*(POWER(K51*K51/($R$18*$T$2),(3/5))))/2)*206265</f>
        <v>0</v>
      </c>
      <c r="O51" s="30" t="e">
        <f>0.98*$G$3/N51*206265</f>
        <v>#DIV/0!</v>
      </c>
    </row>
    <row r="52" spans="1:15" ht="12">
      <c r="A52" s="40">
        <v>42</v>
      </c>
      <c r="B52" s="40">
        <f>blismm!P45</f>
        <v>6253</v>
      </c>
      <c r="C52" s="28">
        <f>B52/(32766/2)</f>
        <v>0.38167612769334064</v>
      </c>
      <c r="D52" s="17">
        <f>SQRT(2*LN(1/C52))</f>
        <v>1.3879357789559037</v>
      </c>
      <c r="E52" s="11">
        <f>D52*$U$24</f>
        <v>1.4314128672316975</v>
      </c>
      <c r="F52">
        <f>blismm!K44</f>
        <v>0</v>
      </c>
      <c r="G52" s="17">
        <f>$S$26*F52</f>
        <v>0</v>
      </c>
      <c r="H52" s="30" t="e">
        <f>0.98*$G$3/I52*206265</f>
        <v>#DIV/0!</v>
      </c>
      <c r="I52" s="31">
        <f>(POWER($G$3,-1/5))*(POWER(G52*G52/($P$18*$T$2),(3/5)))*206265</f>
        <v>0</v>
      </c>
      <c r="J52">
        <f>blismm!L44</f>
        <v>0</v>
      </c>
      <c r="K52" s="17">
        <f>$S$26*J52</f>
        <v>0</v>
      </c>
      <c r="L52" s="30" t="e">
        <f>0.98*$G$3/M52*206265</f>
        <v>#DIV/0!</v>
      </c>
      <c r="M52" s="31">
        <f>(POWER($G$3,-1/5))*(POWER(K52*K52/($R$18*$T$2),(3/5)))*206265</f>
        <v>0</v>
      </c>
      <c r="N52" s="32">
        <f>(((POWER($G$3,-1/5))*(POWER(G52*G52/($P$18*$T$2),(3/5)))+(POWER($G$3,-1/5))*(POWER(K52*K52/($R$18*$T$2),(3/5))))/2)*206265</f>
        <v>0</v>
      </c>
      <c r="O52" s="30" t="e">
        <f>0.98*$G$3/N52*206265</f>
        <v>#DIV/0!</v>
      </c>
    </row>
    <row r="53" spans="1:15" ht="12">
      <c r="A53" s="40">
        <v>43</v>
      </c>
      <c r="B53" s="40">
        <f>blismm!P46</f>
        <v>8116</v>
      </c>
      <c r="C53" s="28">
        <f>B53/(32766/2)</f>
        <v>0.4953915644265397</v>
      </c>
      <c r="D53" s="17">
        <f>SQRT(2*LN(1/C53))</f>
        <v>1.1852483198676622</v>
      </c>
      <c r="E53" s="11">
        <f>D53*$U$24</f>
        <v>1.2223762234875168</v>
      </c>
      <c r="F53">
        <f>blismm!K45</f>
        <v>0</v>
      </c>
      <c r="G53" s="17">
        <f>$S$26*F53</f>
        <v>0</v>
      </c>
      <c r="H53" s="30" t="e">
        <f>0.98*$G$3/I53*206265</f>
        <v>#DIV/0!</v>
      </c>
      <c r="I53" s="31">
        <f>(POWER($G$3,-1/5))*(POWER(G53*G53/($P$18*$T$2),(3/5)))*206265</f>
        <v>0</v>
      </c>
      <c r="J53">
        <f>blismm!L45</f>
        <v>0</v>
      </c>
      <c r="K53" s="17">
        <f>$S$26*J53</f>
        <v>0</v>
      </c>
      <c r="L53" s="30" t="e">
        <f>0.98*$G$3/M53*206265</f>
        <v>#DIV/0!</v>
      </c>
      <c r="M53" s="31">
        <f>(POWER($G$3,-1/5))*(POWER(K53*K53/($R$18*$T$2),(3/5)))*206265</f>
        <v>0</v>
      </c>
      <c r="N53" s="32">
        <f>(((POWER($G$3,-1/5))*(POWER(G53*G53/($P$18*$T$2),(3/5)))+(POWER($G$3,-1/5))*(POWER(K53*K53/($R$18*$T$2),(3/5))))/2)*206265</f>
        <v>0</v>
      </c>
      <c r="O53" s="30" t="e">
        <f>0.98*$G$3/N53*206265</f>
        <v>#DIV/0!</v>
      </c>
    </row>
    <row r="54" spans="1:15" ht="12">
      <c r="A54" s="40">
        <v>44</v>
      </c>
      <c r="B54" s="40">
        <f>blismm!P47</f>
        <v>10554</v>
      </c>
      <c r="C54" s="28">
        <f>B54/(32766/2)</f>
        <v>0.6442043581761582</v>
      </c>
      <c r="D54" s="17">
        <f>SQRT(2*LN(1/C54))</f>
        <v>0.9378051789733839</v>
      </c>
      <c r="E54" s="11">
        <f>D54*$U$24</f>
        <v>0.9671819262047252</v>
      </c>
      <c r="F54">
        <f>blismm!K46</f>
        <v>0</v>
      </c>
      <c r="G54" s="17">
        <f>$S$26*F54</f>
        <v>0</v>
      </c>
      <c r="H54" s="30" t="e">
        <f>0.98*$G$3/I54*206265</f>
        <v>#DIV/0!</v>
      </c>
      <c r="I54" s="31">
        <f>(POWER($G$3,-1/5))*(POWER(G54*G54/($P$18*$T$2),(3/5)))*206265</f>
        <v>0</v>
      </c>
      <c r="J54">
        <f>blismm!L46</f>
        <v>0</v>
      </c>
      <c r="K54" s="17">
        <f>$S$26*J54</f>
        <v>0</v>
      </c>
      <c r="L54" s="30" t="e">
        <f>0.98*$G$3/M54*206265</f>
        <v>#DIV/0!</v>
      </c>
      <c r="M54" s="31">
        <f>(POWER($G$3,-1/5))*(POWER(K54*K54/($R$18*$T$2),(3/5)))*206265</f>
        <v>0</v>
      </c>
      <c r="N54" s="32">
        <f>(((POWER($G$3,-1/5))*(POWER(G54*G54/($P$18*$T$2),(3/5)))+(POWER($G$3,-1/5))*(POWER(K54*K54/($R$18*$T$2),(3/5))))/2)*206265</f>
        <v>0</v>
      </c>
      <c r="O54" s="30" t="e">
        <f>0.98*$G$3/N54*206265</f>
        <v>#DIV/0!</v>
      </c>
    </row>
    <row r="55" spans="1:15" ht="12">
      <c r="A55" s="40">
        <v>45</v>
      </c>
      <c r="B55" s="40">
        <f>blismm!P48</f>
        <v>9504</v>
      </c>
      <c r="C55" s="28">
        <f>B55/(32766/2)</f>
        <v>0.5801135323200879</v>
      </c>
      <c r="D55" s="17">
        <f>SQRT(2*LN(1/C55))</f>
        <v>1.043581764135266</v>
      </c>
      <c r="E55" s="11">
        <f>D55*$U$24</f>
        <v>1.0762719628968034</v>
      </c>
      <c r="F55">
        <f>blismm!K47</f>
        <v>0</v>
      </c>
      <c r="G55" s="17">
        <f>$S$26*F55</f>
        <v>0</v>
      </c>
      <c r="H55" s="30" t="e">
        <f>0.98*$G$3/I55*206265</f>
        <v>#DIV/0!</v>
      </c>
      <c r="I55" s="31">
        <f>(POWER($G$3,-1/5))*(POWER(G55*G55/($P$18*$T$2),(3/5)))*206265</f>
        <v>0</v>
      </c>
      <c r="J55">
        <f>blismm!L47</f>
        <v>0</v>
      </c>
      <c r="K55" s="17">
        <f>$S$26*J55</f>
        <v>0</v>
      </c>
      <c r="L55" s="30" t="e">
        <f>0.98*$G$3/M55*206265</f>
        <v>#DIV/0!</v>
      </c>
      <c r="M55" s="31">
        <f>(POWER($G$3,-1/5))*(POWER(K55*K55/($R$18*$T$2),(3/5)))*206265</f>
        <v>0</v>
      </c>
      <c r="N55" s="32">
        <f>(((POWER($G$3,-1/5))*(POWER(G55*G55/($P$18*$T$2),(3/5)))+(POWER($G$3,-1/5))*(POWER(K55*K55/($R$18*$T$2),(3/5))))/2)*206265</f>
        <v>0</v>
      </c>
      <c r="O55" s="30" t="e">
        <f>0.98*$G$3/N55*206265</f>
        <v>#DIV/0!</v>
      </c>
    </row>
    <row r="56" spans="1:15" ht="12">
      <c r="A56" s="40">
        <v>46</v>
      </c>
      <c r="B56" s="40">
        <f>blismm!P49</f>
        <v>4021</v>
      </c>
      <c r="C56" s="28">
        <f>B56/(32766/2)</f>
        <v>0.24543734358786548</v>
      </c>
      <c r="D56" s="17">
        <f>SQRT(2*LN(1/C56))</f>
        <v>1.6761345912085874</v>
      </c>
      <c r="E56" s="11">
        <f>D56*$U$24</f>
        <v>1.7286395072781966</v>
      </c>
      <c r="F56">
        <f>blismm!K48</f>
        <v>0</v>
      </c>
      <c r="G56" s="17">
        <f>$S$26*F56</f>
        <v>0</v>
      </c>
      <c r="H56" s="30" t="e">
        <f>0.98*$G$3/I56*206265</f>
        <v>#DIV/0!</v>
      </c>
      <c r="I56" s="31">
        <f>(POWER($G$3,-1/5))*(POWER(G56*G56/($P$18*$T$2),(3/5)))*206265</f>
        <v>0</v>
      </c>
      <c r="J56">
        <f>blismm!L48</f>
        <v>0</v>
      </c>
      <c r="K56" s="17">
        <f>$S$26*J56</f>
        <v>0</v>
      </c>
      <c r="L56" s="30" t="e">
        <f>0.98*$G$3/M56*206265</f>
        <v>#DIV/0!</v>
      </c>
      <c r="M56" s="31">
        <f>(POWER($G$3,-1/5))*(POWER(K56*K56/($R$18*$T$2),(3/5)))*206265</f>
        <v>0</v>
      </c>
      <c r="N56" s="32">
        <f>(((POWER($G$3,-1/5))*(POWER(G56*G56/($P$18*$T$2),(3/5)))+(POWER($G$3,-1/5))*(POWER(K56*K56/($R$18*$T$2),(3/5))))/2)*206265</f>
        <v>0</v>
      </c>
      <c r="O56" s="30" t="e">
        <f>0.98*$G$3/N56*206265</f>
        <v>#DIV/0!</v>
      </c>
    </row>
    <row r="57" spans="1:15" ht="12">
      <c r="A57" s="40">
        <v>47</v>
      </c>
      <c r="B57" s="40">
        <f>blismm!P50</f>
        <v>9232</v>
      </c>
      <c r="C57" s="28">
        <f>B57/(32766/2)</f>
        <v>0.5635109564792773</v>
      </c>
      <c r="D57" s="17">
        <f>SQRT(2*LN(1/C57))</f>
        <v>1.0710448189243835</v>
      </c>
      <c r="E57" s="11">
        <f>D57*$U$24</f>
        <v>1.1045952978771898</v>
      </c>
      <c r="F57">
        <f>blismm!K49</f>
        <v>0</v>
      </c>
      <c r="G57" s="17">
        <f>$S$26*F57</f>
        <v>0</v>
      </c>
      <c r="H57" s="30" t="e">
        <f>0.98*$G$3/I57*206265</f>
        <v>#DIV/0!</v>
      </c>
      <c r="I57" s="31">
        <f>(POWER($G$3,-1/5))*(POWER(G57*G57/($P$18*$T$2),(3/5)))*206265</f>
        <v>0</v>
      </c>
      <c r="J57">
        <f>blismm!L49</f>
        <v>0</v>
      </c>
      <c r="K57" s="17">
        <f>$S$26*J57</f>
        <v>0</v>
      </c>
      <c r="L57" s="30" t="e">
        <f>0.98*$G$3/M57*206265</f>
        <v>#DIV/0!</v>
      </c>
      <c r="M57" s="31">
        <f>(POWER($G$3,-1/5))*(POWER(K57*K57/($R$18*$T$2),(3/5)))*206265</f>
        <v>0</v>
      </c>
      <c r="N57" s="32">
        <f>(((POWER($G$3,-1/5))*(POWER(G57*G57/($P$18*$T$2),(3/5)))+(POWER($G$3,-1/5))*(POWER(K57*K57/($R$18*$T$2),(3/5))))/2)*206265</f>
        <v>0</v>
      </c>
      <c r="O57" s="30" t="e">
        <f>0.98*$G$3/N57*206265</f>
        <v>#DIV/0!</v>
      </c>
    </row>
    <row r="58" spans="1:15" ht="12">
      <c r="A58" s="40">
        <v>48</v>
      </c>
      <c r="B58" s="40">
        <f>blismm!P51</f>
        <v>5800</v>
      </c>
      <c r="C58" s="28">
        <f>B58/(32766/2)</f>
        <v>0.3540255142525789</v>
      </c>
      <c r="D58" s="17">
        <f>SQRT(2*LN(1/C58))</f>
        <v>1.4411011722191838</v>
      </c>
      <c r="E58" s="11">
        <f>D58*$U$24</f>
        <v>1.4862436664389498</v>
      </c>
      <c r="F58">
        <f>blismm!K50</f>
        <v>0</v>
      </c>
      <c r="G58" s="17">
        <f>$S$26*F58</f>
        <v>0</v>
      </c>
      <c r="H58" s="30" t="e">
        <f>0.98*$G$3/I58*206265</f>
        <v>#DIV/0!</v>
      </c>
      <c r="I58" s="31">
        <f>(POWER($G$3,-1/5))*(POWER(G58*G58/($P$18*$T$2),(3/5)))*206265</f>
        <v>0</v>
      </c>
      <c r="J58">
        <f>blismm!L50</f>
        <v>0</v>
      </c>
      <c r="K58" s="17">
        <f>$S$26*J58</f>
        <v>0</v>
      </c>
      <c r="L58" s="30" t="e">
        <f>0.98*$G$3/M58*206265</f>
        <v>#DIV/0!</v>
      </c>
      <c r="M58" s="31">
        <f>(POWER($G$3,-1/5))*(POWER(K58*K58/($R$18*$T$2),(3/5)))*206265</f>
        <v>0</v>
      </c>
      <c r="N58" s="32">
        <f>(((POWER($G$3,-1/5))*(POWER(G58*G58/($P$18*$T$2),(3/5)))+(POWER($G$3,-1/5))*(POWER(K58*K58/($R$18*$T$2),(3/5))))/2)*206265</f>
        <v>0</v>
      </c>
      <c r="O58" s="30" t="e">
        <f>0.98*$G$3/N58*206265</f>
        <v>#DIV/0!</v>
      </c>
    </row>
    <row r="59" spans="1:15" ht="12">
      <c r="A59" s="40">
        <v>49</v>
      </c>
      <c r="B59" s="40">
        <f>blismm!P52</f>
        <v>6051</v>
      </c>
      <c r="C59" s="28">
        <f>B59/(32766/2)</f>
        <v>0.3693462735762681</v>
      </c>
      <c r="D59" s="17">
        <f>SQRT(2*LN(1/C59))</f>
        <v>1.4113969421802939</v>
      </c>
      <c r="E59" s="11">
        <f>D59*$U$24</f>
        <v>1.4556089513940917</v>
      </c>
      <c r="F59">
        <f>blismm!K51</f>
        <v>0</v>
      </c>
      <c r="G59" s="17">
        <f>$S$26*F59</f>
        <v>0</v>
      </c>
      <c r="H59" s="30" t="e">
        <f>0.98*$G$3/I59*206265</f>
        <v>#DIV/0!</v>
      </c>
      <c r="I59" s="31">
        <f>(POWER($G$3,-1/5))*(POWER(G59*G59/($P$18*$T$2),(3/5)))*206265</f>
        <v>0</v>
      </c>
      <c r="J59">
        <f>blismm!L51</f>
        <v>0</v>
      </c>
      <c r="K59" s="17">
        <f>$S$26*J59</f>
        <v>0</v>
      </c>
      <c r="L59" s="30" t="e">
        <f>0.98*$G$3/M59*206265</f>
        <v>#DIV/0!</v>
      </c>
      <c r="M59" s="31">
        <f>(POWER($G$3,-1/5))*(POWER(K59*K59/($R$18*$T$2),(3/5)))*206265</f>
        <v>0</v>
      </c>
      <c r="N59" s="32">
        <f>(((POWER($G$3,-1/5))*(POWER(G59*G59/($P$18*$T$2),(3/5)))+(POWER($G$3,-1/5))*(POWER(K59*K59/($R$18*$T$2),(3/5))))/2)*206265</f>
        <v>0</v>
      </c>
      <c r="O59" s="30" t="e">
        <f>0.98*$G$3/N59*206265</f>
        <v>#DIV/0!</v>
      </c>
    </row>
    <row r="60" spans="1:15" ht="12">
      <c r="A60" s="40">
        <v>50</v>
      </c>
      <c r="B60" s="40">
        <f>blismm!P53</f>
        <v>3184</v>
      </c>
      <c r="C60" s="28">
        <f>B60/(32766/2)</f>
        <v>0.19434779954831227</v>
      </c>
      <c r="D60" s="17">
        <f>SQRT(2*LN(1/C60))</f>
        <v>1.810030907943834</v>
      </c>
      <c r="E60" s="11">
        <f>D60*$U$24</f>
        <v>1.8667301261351745</v>
      </c>
      <c r="F60">
        <f>blismm!K52</f>
        <v>0</v>
      </c>
      <c r="G60" s="17">
        <f>$S$26*F60</f>
        <v>0</v>
      </c>
      <c r="H60" s="30" t="e">
        <f>0.98*$G$3/I60*206265</f>
        <v>#DIV/0!</v>
      </c>
      <c r="I60" s="31">
        <f>(POWER($G$3,-1/5))*(POWER(G60*G60/($P$18*$T$2),(3/5)))*206265</f>
        <v>0</v>
      </c>
      <c r="J60">
        <f>blismm!L52</f>
        <v>0</v>
      </c>
      <c r="K60" s="17">
        <f>$S$26*J60</f>
        <v>0</v>
      </c>
      <c r="L60" s="30" t="e">
        <f>0.98*$G$3/M60*206265</f>
        <v>#DIV/0!</v>
      </c>
      <c r="M60" s="31">
        <f>(POWER($G$3,-1/5))*(POWER(K60*K60/($R$18*$T$2),(3/5)))*206265</f>
        <v>0</v>
      </c>
      <c r="N60" s="32">
        <f>(((POWER($G$3,-1/5))*(POWER(G60*G60/($P$18*$T$2),(3/5)))+(POWER($G$3,-1/5))*(POWER(K60*K60/($R$18*$T$2),(3/5))))/2)*206265</f>
        <v>0</v>
      </c>
      <c r="O60" s="30" t="e">
        <f>0.98*$G$3/N60*206265</f>
        <v>#DIV/0!</v>
      </c>
    </row>
    <row r="61" spans="1:15" ht="12">
      <c r="A61" s="40">
        <v>51</v>
      </c>
      <c r="B61" s="40">
        <f>blismm!P54</f>
        <v>2341</v>
      </c>
      <c r="C61" s="28">
        <f>B61/(32766/2)</f>
        <v>0.14289202221815298</v>
      </c>
      <c r="D61" s="17">
        <f>SQRT(2*LN(1/C61))</f>
        <v>1.9726459506608642</v>
      </c>
      <c r="E61" s="11">
        <f>D61*$U$24</f>
        <v>2.034439085065316</v>
      </c>
      <c r="F61">
        <f>blismm!K53</f>
        <v>0</v>
      </c>
      <c r="G61" s="17">
        <f>$S$26*F61</f>
        <v>0</v>
      </c>
      <c r="H61" s="30" t="e">
        <f>0.98*$G$3/I61*206265</f>
        <v>#DIV/0!</v>
      </c>
      <c r="I61" s="31">
        <f>(POWER($G$3,-1/5))*(POWER(G61*G61/($P$18*$T$2),(3/5)))*206265</f>
        <v>0</v>
      </c>
      <c r="J61">
        <f>blismm!L53</f>
        <v>0</v>
      </c>
      <c r="K61" s="17">
        <f>$S$26*J61</f>
        <v>0</v>
      </c>
      <c r="L61" s="30" t="e">
        <f>0.98*$G$3/M61*206265</f>
        <v>#DIV/0!</v>
      </c>
      <c r="M61" s="31">
        <f>(POWER($G$3,-1/5))*(POWER(K61*K61/($R$18*$T$2),(3/5)))*206265</f>
        <v>0</v>
      </c>
      <c r="N61" s="32">
        <f>(((POWER($G$3,-1/5))*(POWER(G61*G61/($P$18*$T$2),(3/5)))+(POWER($G$3,-1/5))*(POWER(K61*K61/($R$18*$T$2),(3/5))))/2)*206265</f>
        <v>0</v>
      </c>
      <c r="O61" s="30" t="e">
        <f>0.98*$G$3/N61*206265</f>
        <v>#DIV/0!</v>
      </c>
    </row>
    <row r="62" spans="1:15" ht="12">
      <c r="A62" s="40">
        <v>52</v>
      </c>
      <c r="B62" s="40">
        <f>blismm!P55</f>
        <v>5276</v>
      </c>
      <c r="C62" s="28">
        <f>B62/(32766/2)</f>
        <v>0.3220411402063114</v>
      </c>
      <c r="D62" s="17">
        <f>SQRT(2*LN(1/C62))</f>
        <v>1.5053743567518734</v>
      </c>
      <c r="E62" s="11">
        <f>D62*$U$24</f>
        <v>1.552530208477126</v>
      </c>
      <c r="F62">
        <f>blismm!K54</f>
        <v>0</v>
      </c>
      <c r="G62" s="17">
        <f>$S$26*F62</f>
        <v>0</v>
      </c>
      <c r="H62" s="30" t="e">
        <f>0.98*$G$3/I62*206265</f>
        <v>#DIV/0!</v>
      </c>
      <c r="I62" s="31">
        <f>(POWER($G$3,-1/5))*(POWER(G62*G62/($P$18*$T$2),(3/5)))*206265</f>
        <v>0</v>
      </c>
      <c r="J62">
        <f>blismm!L54</f>
        <v>0</v>
      </c>
      <c r="K62" s="17">
        <f>$S$26*J62</f>
        <v>0</v>
      </c>
      <c r="L62" s="30" t="e">
        <f>0.98*$G$3/M62*206265</f>
        <v>#DIV/0!</v>
      </c>
      <c r="M62" s="31">
        <f>(POWER($G$3,-1/5))*(POWER(K62*K62/($R$18*$T$2),(3/5)))*206265</f>
        <v>0</v>
      </c>
      <c r="N62" s="32">
        <f>(((POWER($G$3,-1/5))*(POWER(G62*G62/($P$18*$T$2),(3/5)))+(POWER($G$3,-1/5))*(POWER(K62*K62/($R$18*$T$2),(3/5))))/2)*206265</f>
        <v>0</v>
      </c>
      <c r="O62" s="30" t="e">
        <f>0.98*$G$3/N62*206265</f>
        <v>#DIV/0!</v>
      </c>
    </row>
    <row r="63" spans="1:15" ht="12">
      <c r="A63" s="40">
        <v>53</v>
      </c>
      <c r="B63" s="40">
        <f>blismm!P56</f>
        <v>8717</v>
      </c>
      <c r="C63" s="28">
        <f>B63/(32766/2)</f>
        <v>0.532075932368919</v>
      </c>
      <c r="D63" s="17">
        <f>SQRT(2*LN(1/C63))</f>
        <v>1.1233602002996967</v>
      </c>
      <c r="E63" s="11">
        <f>D63*$U$24</f>
        <v>1.1585494585740848</v>
      </c>
      <c r="F63">
        <f>blismm!K55</f>
        <v>0</v>
      </c>
      <c r="G63" s="17">
        <f>$S$26*F63</f>
        <v>0</v>
      </c>
      <c r="H63" s="30" t="e">
        <f>0.98*$G$3/I63*206265</f>
        <v>#DIV/0!</v>
      </c>
      <c r="I63" s="31">
        <f>(POWER($G$3,-1/5))*(POWER(G63*G63/($P$18*$T$2),(3/5)))*206265</f>
        <v>0</v>
      </c>
      <c r="J63">
        <f>blismm!L55</f>
        <v>0</v>
      </c>
      <c r="K63" s="17">
        <f>$S$26*J63</f>
        <v>0</v>
      </c>
      <c r="L63" s="30" t="e">
        <f>0.98*$G$3/M63*206265</f>
        <v>#DIV/0!</v>
      </c>
      <c r="M63" s="31">
        <f>(POWER($G$3,-1/5))*(POWER(K63*K63/($R$18*$T$2),(3/5)))*206265</f>
        <v>0</v>
      </c>
      <c r="N63" s="32">
        <f>(((POWER($G$3,-1/5))*(POWER(G63*G63/($P$18*$T$2),(3/5)))+(POWER($G$3,-1/5))*(POWER(K63*K63/($R$18*$T$2),(3/5))))/2)*206265</f>
        <v>0</v>
      </c>
      <c r="O63" s="30" t="e">
        <f>0.98*$G$3/N63*206265</f>
        <v>#DIV/0!</v>
      </c>
    </row>
    <row r="64" spans="1:15" ht="12">
      <c r="A64" s="40">
        <v>54</v>
      </c>
      <c r="B64" s="40">
        <f>blismm!P57</f>
        <v>8831</v>
      </c>
      <c r="C64" s="28">
        <f>B64/(32766/2)</f>
        <v>0.5390343648904352</v>
      </c>
      <c r="D64" s="17">
        <f>SQRT(2*LN(1/C64))</f>
        <v>1.1117337391223325</v>
      </c>
      <c r="E64" s="11">
        <f>D64*$U$24</f>
        <v>1.1465587985003396</v>
      </c>
      <c r="F64">
        <f>blismm!K56</f>
        <v>0</v>
      </c>
      <c r="G64" s="17">
        <f>$S$26*F64</f>
        <v>0</v>
      </c>
      <c r="H64" s="30" t="e">
        <f>0.98*$G$3/I64*206265</f>
        <v>#DIV/0!</v>
      </c>
      <c r="I64" s="31">
        <f>(POWER($G$3,-1/5))*(POWER(G64*G64/($P$18*$T$2),(3/5)))*206265</f>
        <v>0</v>
      </c>
      <c r="J64">
        <f>blismm!L56</f>
        <v>0</v>
      </c>
      <c r="K64" s="17">
        <f>$S$26*J64</f>
        <v>0</v>
      </c>
      <c r="L64" s="30" t="e">
        <f>0.98*$G$3/M64*206265</f>
        <v>#DIV/0!</v>
      </c>
      <c r="M64" s="31">
        <f>(POWER($G$3,-1/5))*(POWER(K64*K64/($R$18*$T$2),(3/5)))*206265</f>
        <v>0</v>
      </c>
      <c r="N64" s="32">
        <f>(((POWER($G$3,-1/5))*(POWER(G64*G64/($P$18*$T$2),(3/5)))+(POWER($G$3,-1/5))*(POWER(K64*K64/($R$18*$T$2),(3/5))))/2)*206265</f>
        <v>0</v>
      </c>
      <c r="O64" s="30" t="e">
        <f>0.98*$G$3/N64*206265</f>
        <v>#DIV/0!</v>
      </c>
    </row>
    <row r="65" spans="1:15" ht="12">
      <c r="A65" s="40">
        <v>55</v>
      </c>
      <c r="B65" s="40">
        <f>blismm!P58</f>
        <v>5020</v>
      </c>
      <c r="C65" s="28">
        <f>B65/(32766/2)</f>
        <v>0.3064151864737838</v>
      </c>
      <c r="D65" s="17">
        <f>SQRT(2*LN(1/C65))</f>
        <v>1.5380599976167955</v>
      </c>
      <c r="E65" s="11">
        <f>D65*$U$24</f>
        <v>1.5862397270421416</v>
      </c>
      <c r="F65">
        <f>blismm!K57</f>
        <v>0</v>
      </c>
      <c r="G65" s="17">
        <f>$S$26*F65</f>
        <v>0</v>
      </c>
      <c r="H65" s="30" t="e">
        <f>0.98*$G$3/I65*206265</f>
        <v>#DIV/0!</v>
      </c>
      <c r="I65" s="31">
        <f>(POWER($G$3,-1/5))*(POWER(G65*G65/($P$18*$T$2),(3/5)))*206265</f>
        <v>0</v>
      </c>
      <c r="J65">
        <f>blismm!L57</f>
        <v>0</v>
      </c>
      <c r="K65" s="17">
        <f>$S$26*J65</f>
        <v>0</v>
      </c>
      <c r="L65" s="30" t="e">
        <f>0.98*$G$3/M65*206265</f>
        <v>#DIV/0!</v>
      </c>
      <c r="M65" s="31">
        <f>(POWER($G$3,-1/5))*(POWER(K65*K65/($R$18*$T$2),(3/5)))*206265</f>
        <v>0</v>
      </c>
      <c r="N65" s="32">
        <f>(((POWER($G$3,-1/5))*(POWER(G65*G65/($P$18*$T$2),(3/5)))+(POWER($G$3,-1/5))*(POWER(K65*K65/($R$18*$T$2),(3/5))))/2)*206265</f>
        <v>0</v>
      </c>
      <c r="O65" s="30" t="e">
        <f>0.98*$G$3/N65*206265</f>
        <v>#DIV/0!</v>
      </c>
    </row>
    <row r="66" spans="1:15" ht="12">
      <c r="A66" s="40">
        <v>56</v>
      </c>
      <c r="B66" s="40">
        <f>blismm!P59</f>
        <v>2929</v>
      </c>
      <c r="C66" s="28">
        <f>B66/(32766/2)</f>
        <v>0.17878288469755235</v>
      </c>
      <c r="D66" s="17">
        <f>SQRT(2*LN(1/C66))</f>
        <v>1.8555770768106237</v>
      </c>
      <c r="E66" s="11">
        <f>D66*$U$24</f>
        <v>1.9137030287417165</v>
      </c>
      <c r="F66">
        <f>blismm!K58</f>
        <v>0</v>
      </c>
      <c r="G66" s="17">
        <f>$S$26*F66</f>
        <v>0</v>
      </c>
      <c r="H66" s="30" t="e">
        <f>0.98*$G$3/I66*206265</f>
        <v>#DIV/0!</v>
      </c>
      <c r="I66" s="31">
        <f>(POWER($G$3,-1/5))*(POWER(G66*G66/($P$18*$T$2),(3/5)))*206265</f>
        <v>0</v>
      </c>
      <c r="J66">
        <f>blismm!L58</f>
        <v>0</v>
      </c>
      <c r="K66" s="17">
        <f>$S$26*J66</f>
        <v>0</v>
      </c>
      <c r="L66" s="30" t="e">
        <f>0.98*$G$3/M66*206265</f>
        <v>#DIV/0!</v>
      </c>
      <c r="M66" s="31">
        <f>(POWER($G$3,-1/5))*(POWER(K66*K66/($R$18*$T$2),(3/5)))*206265</f>
        <v>0</v>
      </c>
      <c r="N66" s="32">
        <f>(((POWER($G$3,-1/5))*(POWER(G66*G66/($P$18*$T$2),(3/5)))+(POWER($G$3,-1/5))*(POWER(K66*K66/($R$18*$T$2),(3/5))))/2)*206265</f>
        <v>0</v>
      </c>
      <c r="O66" s="30" t="e">
        <f>0.98*$G$3/N66*206265</f>
        <v>#DIV/0!</v>
      </c>
    </row>
    <row r="67" spans="1:15" ht="12">
      <c r="A67" s="40">
        <v>57</v>
      </c>
      <c r="B67" s="40">
        <f>blismm!P60</f>
        <v>4441</v>
      </c>
      <c r="C67" s="28">
        <f>B67/(32766/2)</f>
        <v>0.2710736739302936</v>
      </c>
      <c r="D67" s="17">
        <f>SQRT(2*LN(1/C67))</f>
        <v>1.615775130102058</v>
      </c>
      <c r="E67" s="11">
        <f>D67*$U$24</f>
        <v>1.666389286052505</v>
      </c>
      <c r="F67">
        <f>blismm!K59</f>
        <v>0</v>
      </c>
      <c r="G67" s="17">
        <f>$S$26*F67</f>
        <v>0</v>
      </c>
      <c r="H67" s="30" t="e">
        <f>0.98*$G$3/I67*206265</f>
        <v>#DIV/0!</v>
      </c>
      <c r="I67" s="31">
        <f>(POWER($G$3,-1/5))*(POWER(G67*G67/($P$18*$T$2),(3/5)))*206265</f>
        <v>0</v>
      </c>
      <c r="J67">
        <f>blismm!L59</f>
        <v>0</v>
      </c>
      <c r="K67" s="17">
        <f>$S$26*J67</f>
        <v>0</v>
      </c>
      <c r="L67" s="30" t="e">
        <f>0.98*$G$3/M67*206265</f>
        <v>#DIV/0!</v>
      </c>
      <c r="M67" s="31">
        <f>(POWER($G$3,-1/5))*(POWER(K67*K67/($R$18*$T$2),(3/5)))*206265</f>
        <v>0</v>
      </c>
      <c r="N67" s="32">
        <f>(((POWER($G$3,-1/5))*(POWER(G67*G67/($P$18*$T$2),(3/5)))+(POWER($G$3,-1/5))*(POWER(K67*K67/($R$18*$T$2),(3/5))))/2)*206265</f>
        <v>0</v>
      </c>
      <c r="O67" s="30" t="e">
        <f>0.98*$G$3/N67*206265</f>
        <v>#DIV/0!</v>
      </c>
    </row>
    <row r="68" spans="1:15" ht="12">
      <c r="A68" s="40">
        <v>58</v>
      </c>
      <c r="B68" s="40">
        <f>blismm!P61</f>
        <v>6336</v>
      </c>
      <c r="C68" s="28">
        <f>B68/(32766/2)</f>
        <v>0.3867423548800586</v>
      </c>
      <c r="D68" s="17">
        <f>SQRT(2*LN(1/C68))</f>
        <v>1.3784023776285368</v>
      </c>
      <c r="E68" s="11">
        <f>D68*$U$24</f>
        <v>1.4215808321077508</v>
      </c>
      <c r="F68">
        <f>blismm!K60</f>
        <v>0</v>
      </c>
      <c r="G68" s="17">
        <f>$S$26*F68</f>
        <v>0</v>
      </c>
      <c r="H68" s="30" t="e">
        <f>0.98*$G$3/I68*206265</f>
        <v>#DIV/0!</v>
      </c>
      <c r="I68" s="31">
        <f>(POWER($G$3,-1/5))*(POWER(G68*G68/($P$18*$T$2),(3/5)))*206265</f>
        <v>0</v>
      </c>
      <c r="J68">
        <f>blismm!L60</f>
        <v>0</v>
      </c>
      <c r="K68" s="17">
        <f>$S$26*J68</f>
        <v>0</v>
      </c>
      <c r="L68" s="30" t="e">
        <f>0.98*$G$3/M68*206265</f>
        <v>#DIV/0!</v>
      </c>
      <c r="M68" s="31">
        <f>(POWER($G$3,-1/5))*(POWER(K68*K68/($R$18*$T$2),(3/5)))*206265</f>
        <v>0</v>
      </c>
      <c r="N68" s="32">
        <f>(((POWER($G$3,-1/5))*(POWER(G68*G68/($P$18*$T$2),(3/5)))+(POWER($G$3,-1/5))*(POWER(K68*K68/($R$18*$T$2),(3/5))))/2)*206265</f>
        <v>0</v>
      </c>
      <c r="O68" s="30" t="e">
        <f>0.98*$G$3/N68*206265</f>
        <v>#DIV/0!</v>
      </c>
    </row>
    <row r="69" spans="1:15" ht="12">
      <c r="A69" s="40">
        <v>59</v>
      </c>
      <c r="B69" s="40">
        <f>blismm!P62</f>
        <v>4632</v>
      </c>
      <c r="C69" s="28">
        <f>B69/(32766/2)</f>
        <v>0.2827321003479216</v>
      </c>
      <c r="D69" s="17">
        <f>SQRT(2*LN(1/C69))</f>
        <v>1.5895002180354882</v>
      </c>
      <c r="E69" s="11">
        <f>D69*$U$24</f>
        <v>1.63929131236545</v>
      </c>
      <c r="F69">
        <f>blismm!K61</f>
        <v>0</v>
      </c>
      <c r="G69" s="17">
        <f>$S$26*F69</f>
        <v>0</v>
      </c>
      <c r="H69" s="30" t="e">
        <f>0.98*$G$3/I69*206265</f>
        <v>#DIV/0!</v>
      </c>
      <c r="I69" s="31">
        <f>(POWER($G$3,-1/5))*(POWER(G69*G69/($P$18*$T$2),(3/5)))*206265</f>
        <v>0</v>
      </c>
      <c r="J69">
        <f>blismm!L61</f>
        <v>0</v>
      </c>
      <c r="K69" s="17">
        <f>$S$26*J69</f>
        <v>0</v>
      </c>
      <c r="L69" s="30" t="e">
        <f>0.98*$G$3/M69*206265</f>
        <v>#DIV/0!</v>
      </c>
      <c r="M69" s="31">
        <f>(POWER($G$3,-1/5))*(POWER(K69*K69/($R$18*$T$2),(3/5)))*206265</f>
        <v>0</v>
      </c>
      <c r="N69" s="32">
        <f>(((POWER($G$3,-1/5))*(POWER(G69*G69/($P$18*$T$2),(3/5)))+(POWER($G$3,-1/5))*(POWER(K69*K69/($R$18*$T$2),(3/5))))/2)*206265</f>
        <v>0</v>
      </c>
      <c r="O69" s="30" t="e">
        <f>0.98*$G$3/N69*206265</f>
        <v>#DIV/0!</v>
      </c>
    </row>
    <row r="70" spans="1:15" ht="12">
      <c r="A70" s="40">
        <v>60</v>
      </c>
      <c r="B70" s="40">
        <f>blismm!P63</f>
        <v>2050</v>
      </c>
      <c r="C70" s="28">
        <f>B70/(32766/2)</f>
        <v>0.12512970762375633</v>
      </c>
      <c r="D70" s="17">
        <f>SQRT(2*LN(1/C70))</f>
        <v>2.0388253572524597</v>
      </c>
      <c r="E70" s="11">
        <f>D70*$U$24</f>
        <v>2.102691561568393</v>
      </c>
      <c r="F70">
        <f>blismm!K62</f>
        <v>0</v>
      </c>
      <c r="G70" s="17">
        <f>$S$26*F70</f>
        <v>0</v>
      </c>
      <c r="H70" s="30" t="e">
        <f>0.98*$G$3/I70*206265</f>
        <v>#DIV/0!</v>
      </c>
      <c r="I70" s="31">
        <f>(POWER($G$3,-1/5))*(POWER(G70*G70/($P$18*$T$2),(3/5)))*206265</f>
        <v>0</v>
      </c>
      <c r="J70">
        <f>blismm!L62</f>
        <v>0</v>
      </c>
      <c r="K70" s="17">
        <f>$S$26*J70</f>
        <v>0</v>
      </c>
      <c r="L70" s="30" t="e">
        <f>0.98*$G$3/M70*206265</f>
        <v>#DIV/0!</v>
      </c>
      <c r="M70" s="31">
        <f>(POWER($G$3,-1/5))*(POWER(K70*K70/($R$18*$T$2),(3/5)))*206265</f>
        <v>0</v>
      </c>
      <c r="N70" s="32">
        <f>(((POWER($G$3,-1/5))*(POWER(G70*G70/($P$18*$T$2),(3/5)))+(POWER($G$3,-1/5))*(POWER(K70*K70/($R$18*$T$2),(3/5))))/2)*206265</f>
        <v>0</v>
      </c>
      <c r="O70" s="30" t="e">
        <f>0.98*$G$3/N70*206265</f>
        <v>#DIV/0!</v>
      </c>
    </row>
    <row r="71" spans="1:15" ht="12">
      <c r="A71" s="40">
        <v>61</v>
      </c>
      <c r="B71" s="40">
        <f>blismm!P64</f>
        <v>2659</v>
      </c>
      <c r="C71" s="28">
        <f>B71/(32766/2)</f>
        <v>0.16230238662027713</v>
      </c>
      <c r="D71" s="17">
        <f>SQRT(2*LN(1/C71))</f>
        <v>1.9069840584426727</v>
      </c>
      <c r="E71" s="11">
        <f>D71*$U$24</f>
        <v>1.9667203340733894</v>
      </c>
      <c r="F71">
        <f>blismm!K63</f>
        <v>0</v>
      </c>
      <c r="G71" s="17">
        <f>$S$26*F71</f>
        <v>0</v>
      </c>
      <c r="H71" s="30" t="e">
        <f>0.98*$G$3/I71*206265</f>
        <v>#DIV/0!</v>
      </c>
      <c r="I71" s="31">
        <f>(POWER($G$3,-1/5))*(POWER(G71*G71/($P$18*$T$2),(3/5)))*206265</f>
        <v>0</v>
      </c>
      <c r="J71">
        <f>blismm!L63</f>
        <v>0</v>
      </c>
      <c r="K71" s="17">
        <f>$S$26*J71</f>
        <v>0</v>
      </c>
      <c r="L71" s="30" t="e">
        <f>0.98*$G$3/M71*206265</f>
        <v>#DIV/0!</v>
      </c>
      <c r="M71" s="31">
        <f>(POWER($G$3,-1/5))*(POWER(K71*K71/($R$18*$T$2),(3/5)))*206265</f>
        <v>0</v>
      </c>
      <c r="N71" s="32">
        <f>(((POWER($G$3,-1/5))*(POWER(G71*G71/($P$18*$T$2),(3/5)))+(POWER($G$3,-1/5))*(POWER(K71*K71/($R$18*$T$2),(3/5))))/2)*206265</f>
        <v>0</v>
      </c>
      <c r="O71" s="30" t="e">
        <f>0.98*$G$3/N71*206265</f>
        <v>#DIV/0!</v>
      </c>
    </row>
    <row r="72" spans="1:15" ht="12">
      <c r="A72" s="40">
        <v>62</v>
      </c>
      <c r="B72" s="40">
        <f>blismm!P65</f>
        <v>1455</v>
      </c>
      <c r="C72" s="28">
        <f>B72/(32766/2)</f>
        <v>0.08881157297198315</v>
      </c>
      <c r="D72" s="17">
        <f>SQRT(2*LN(1/C72))</f>
        <v>2.200562796747537</v>
      </c>
      <c r="E72" s="11">
        <f>D72*$U$24</f>
        <v>2.2694954263556535</v>
      </c>
      <c r="F72">
        <f>blismm!K64</f>
        <v>0</v>
      </c>
      <c r="G72" s="17">
        <f>$S$26*F72</f>
        <v>0</v>
      </c>
      <c r="H72" s="30" t="e">
        <f>0.98*$G$3/I72*206265</f>
        <v>#DIV/0!</v>
      </c>
      <c r="I72" s="31">
        <f>(POWER($G$3,-1/5))*(POWER(G72*G72/($P$18*$T$2),(3/5)))*206265</f>
        <v>0</v>
      </c>
      <c r="J72">
        <f>blismm!L64</f>
        <v>0</v>
      </c>
      <c r="K72" s="17">
        <f>$S$26*J72</f>
        <v>0</v>
      </c>
      <c r="L72" s="30" t="e">
        <f>0.98*$G$3/M72*206265</f>
        <v>#DIV/0!</v>
      </c>
      <c r="M72" s="31">
        <f>(POWER($G$3,-1/5))*(POWER(K72*K72/($R$18*$T$2),(3/5)))*206265</f>
        <v>0</v>
      </c>
      <c r="N72" s="32">
        <f>(((POWER($G$3,-1/5))*(POWER(G72*G72/($P$18*$T$2),(3/5)))+(POWER($G$3,-1/5))*(POWER(K72*K72/($R$18*$T$2),(3/5))))/2)*206265</f>
        <v>0</v>
      </c>
      <c r="O72" s="30" t="e">
        <f>0.98*$G$3/N72*206265</f>
        <v>#DIV/0!</v>
      </c>
    </row>
    <row r="73" spans="1:15" ht="12">
      <c r="A73" s="40">
        <v>63</v>
      </c>
      <c r="B73" s="40">
        <f>blismm!P66</f>
        <v>7446</v>
      </c>
      <c r="C73" s="28">
        <f>B73/(32766/2)</f>
        <v>0.4544955136421901</v>
      </c>
      <c r="D73" s="17">
        <f>SQRT(2*LN(1/C73))</f>
        <v>1.2558401461870863</v>
      </c>
      <c r="E73" s="11">
        <f>D73*$U$24</f>
        <v>1.2951793387663968</v>
      </c>
      <c r="F73">
        <f>blismm!K65</f>
        <v>0</v>
      </c>
      <c r="G73" s="17">
        <f>$S$26*F73</f>
        <v>0</v>
      </c>
      <c r="H73" s="30" t="e">
        <f>0.98*$G$3/I73*206265</f>
        <v>#DIV/0!</v>
      </c>
      <c r="I73" s="31">
        <f>(POWER($G$3,-1/5))*(POWER(G73*G73/($P$18*$T$2),(3/5)))*206265</f>
        <v>0</v>
      </c>
      <c r="J73">
        <f>blismm!L65</f>
        <v>0</v>
      </c>
      <c r="K73" s="17">
        <f>$S$26*J73</f>
        <v>0</v>
      </c>
      <c r="L73" s="30" t="e">
        <f>0.98*$G$3/M73*206265</f>
        <v>#DIV/0!</v>
      </c>
      <c r="M73" s="31">
        <f>(POWER($G$3,-1/5))*(POWER(K73*K73/($R$18*$T$2),(3/5)))*206265</f>
        <v>0</v>
      </c>
      <c r="N73" s="32">
        <f>(((POWER($G$3,-1/5))*(POWER(G73*G73/($P$18*$T$2),(3/5)))+(POWER($G$3,-1/5))*(POWER(K73*K73/($R$18*$T$2),(3/5))))/2)*206265</f>
        <v>0</v>
      </c>
      <c r="O73" s="30" t="e">
        <f>0.98*$G$3/N73*206265</f>
        <v>#DIV/0!</v>
      </c>
    </row>
    <row r="74" spans="1:15" ht="12">
      <c r="A74" s="40">
        <v>64</v>
      </c>
      <c r="B74" s="40">
        <f>blismm!P67</f>
        <v>3351</v>
      </c>
      <c r="C74" s="28">
        <f>B74/(32766/2)</f>
        <v>0.20454129280351585</v>
      </c>
      <c r="D74" s="17">
        <f>SQRT(2*LN(1/C74))</f>
        <v>1.7815641459587992</v>
      </c>
      <c r="E74" s="11">
        <f>D74*$U$24</f>
        <v>1.8373716428309588</v>
      </c>
      <c r="F74">
        <f>blismm!K66</f>
        <v>0</v>
      </c>
      <c r="G74" s="17">
        <f>$S$26*F74</f>
        <v>0</v>
      </c>
      <c r="H74" s="30" t="e">
        <f>0.98*$G$3/I74*206265</f>
        <v>#DIV/0!</v>
      </c>
      <c r="I74" s="31">
        <f>(POWER($G$3,-1/5))*(POWER(G74*G74/($P$18*$T$2),(3/5)))*206265</f>
        <v>0</v>
      </c>
      <c r="J74">
        <f>blismm!L66</f>
        <v>0</v>
      </c>
      <c r="K74" s="17">
        <f>$S$26*J74</f>
        <v>0</v>
      </c>
      <c r="L74" s="30" t="e">
        <f>0.98*$G$3/M74*206265</f>
        <v>#DIV/0!</v>
      </c>
      <c r="M74" s="31">
        <f>(POWER($G$3,-1/5))*(POWER(K74*K74/($R$18*$T$2),(3/5)))*206265</f>
        <v>0</v>
      </c>
      <c r="N74" s="32">
        <f>(((POWER($G$3,-1/5))*(POWER(G74*G74/($P$18*$T$2),(3/5)))+(POWER($G$3,-1/5))*(POWER(K74*K74/($R$18*$T$2),(3/5))))/2)*206265</f>
        <v>0</v>
      </c>
      <c r="O74" s="30" t="e">
        <f>0.98*$G$3/N74*206265</f>
        <v>#DIV/0!</v>
      </c>
    </row>
    <row r="75" spans="1:15" ht="12">
      <c r="A75" s="40">
        <v>65</v>
      </c>
      <c r="B75" s="40">
        <f>blismm!P68</f>
        <v>7504</v>
      </c>
      <c r="C75" s="28">
        <f>B75/(32766/2)</f>
        <v>0.45803576878471586</v>
      </c>
      <c r="D75" s="17">
        <f>SQRT(2*LN(1/C75))</f>
        <v>1.2496463500800559</v>
      </c>
      <c r="E75" s="11">
        <f>D75*$U$24</f>
        <v>1.2887915219963137</v>
      </c>
      <c r="F75">
        <f>blismm!K67</f>
        <v>0</v>
      </c>
      <c r="G75" s="17">
        <f>$S$26*F75</f>
        <v>0</v>
      </c>
      <c r="H75" s="30" t="e">
        <f>0.98*$G$3/I75*206265</f>
        <v>#DIV/0!</v>
      </c>
      <c r="I75" s="31">
        <f>(POWER($G$3,-1/5))*(POWER(G75*G75/($P$18*$T$2),(3/5)))*206265</f>
        <v>0</v>
      </c>
      <c r="J75">
        <f>blismm!L67</f>
        <v>0</v>
      </c>
      <c r="K75" s="17">
        <f>$S$26*J75</f>
        <v>0</v>
      </c>
      <c r="L75" s="30" t="e">
        <f>0.98*$G$3/M75*206265</f>
        <v>#DIV/0!</v>
      </c>
      <c r="M75" s="31">
        <f>(POWER($G$3,-1/5))*(POWER(K75*K75/($R$18*$T$2),(3/5)))*206265</f>
        <v>0</v>
      </c>
      <c r="N75" s="32">
        <f>(((POWER($G$3,-1/5))*(POWER(G75*G75/($P$18*$T$2),(3/5)))+(POWER($G$3,-1/5))*(POWER(K75*K75/($R$18*$T$2),(3/5))))/2)*206265</f>
        <v>0</v>
      </c>
      <c r="O75" s="30" t="e">
        <f>0.98*$G$3/N75*206265</f>
        <v>#DIV/0!</v>
      </c>
    </row>
    <row r="76" spans="1:15" ht="12">
      <c r="A76" s="40">
        <v>66</v>
      </c>
      <c r="B76" s="40">
        <f>blismm!P69</f>
        <v>4812</v>
      </c>
      <c r="C76" s="28">
        <f>B76/(32766/2)</f>
        <v>0.2937190990661051</v>
      </c>
      <c r="D76" s="17">
        <f>SQRT(2*LN(1/C76))</f>
        <v>1.5653315391479812</v>
      </c>
      <c r="E76" s="11">
        <f>D76*$U$24</f>
        <v>1.6143655496117917</v>
      </c>
      <c r="F76">
        <f>blismm!K68</f>
        <v>0</v>
      </c>
      <c r="G76" s="17">
        <f>$S$26*F76</f>
        <v>0</v>
      </c>
      <c r="H76" s="30" t="e">
        <f>0.98*$G$3/I76*206265</f>
        <v>#DIV/0!</v>
      </c>
      <c r="I76" s="31">
        <f>(POWER($G$3,-1/5))*(POWER(G76*G76/($P$18*$T$2),(3/5)))*206265</f>
        <v>0</v>
      </c>
      <c r="J76">
        <f>blismm!L68</f>
        <v>0</v>
      </c>
      <c r="K76" s="17">
        <f>$S$26*J76</f>
        <v>0</v>
      </c>
      <c r="L76" s="30" t="e">
        <f>0.98*$G$3/M76*206265</f>
        <v>#DIV/0!</v>
      </c>
      <c r="M76" s="31">
        <f>(POWER($G$3,-1/5))*(POWER(K76*K76/($R$18*$T$2),(3/5)))*206265</f>
        <v>0</v>
      </c>
      <c r="N76" s="32">
        <f>(((POWER($G$3,-1/5))*(POWER(G76*G76/($P$18*$T$2),(3/5)))+(POWER($G$3,-1/5))*(POWER(K76*K76/($R$18*$T$2),(3/5))))/2)*206265</f>
        <v>0</v>
      </c>
      <c r="O76" s="30" t="e">
        <f>0.98*$G$3/N76*206265</f>
        <v>#DIV/0!</v>
      </c>
    </row>
    <row r="77" spans="1:15" ht="12">
      <c r="A77" s="40">
        <v>67</v>
      </c>
      <c r="B77" s="40">
        <f>blismm!P70</f>
        <v>7669</v>
      </c>
      <c r="C77" s="28">
        <f>B77/(32766/2)</f>
        <v>0.46810718427638404</v>
      </c>
      <c r="D77" s="17">
        <f>SQRT(2*LN(1/C77))</f>
        <v>1.2321184870420572</v>
      </c>
      <c r="E77" s="11">
        <f>D77*$U$24</f>
        <v>1.2707145986486497</v>
      </c>
      <c r="F77">
        <f>blismm!K69</f>
        <v>0</v>
      </c>
      <c r="G77" s="17">
        <f>$S$26*F77</f>
        <v>0</v>
      </c>
      <c r="H77" s="30" t="e">
        <f>0.98*$G$3/I77*206265</f>
        <v>#DIV/0!</v>
      </c>
      <c r="I77" s="31">
        <f>(POWER($G$3,-1/5))*(POWER(G77*G77/($P$18*$T$2),(3/5)))*206265</f>
        <v>0</v>
      </c>
      <c r="J77">
        <f>blismm!L69</f>
        <v>0</v>
      </c>
      <c r="K77" s="17">
        <f>$S$26*J77</f>
        <v>0</v>
      </c>
      <c r="L77" s="30" t="e">
        <f>0.98*$G$3/M77*206265</f>
        <v>#DIV/0!</v>
      </c>
      <c r="M77" s="31">
        <f>(POWER($G$3,-1/5))*(POWER(K77*K77/($R$18*$T$2),(3/5)))*206265</f>
        <v>0</v>
      </c>
      <c r="N77" s="32">
        <f>(((POWER($G$3,-1/5))*(POWER(G77*G77/($P$18*$T$2),(3/5)))+(POWER($G$3,-1/5))*(POWER(K77*K77/($R$18*$T$2),(3/5))))/2)*206265</f>
        <v>0</v>
      </c>
      <c r="O77" s="30" t="e">
        <f>0.98*$G$3/N77*206265</f>
        <v>#DIV/0!</v>
      </c>
    </row>
    <row r="78" spans="1:15" ht="12">
      <c r="A78" s="40">
        <v>68</v>
      </c>
      <c r="B78" s="40">
        <f>blismm!P71</f>
        <v>6426</v>
      </c>
      <c r="C78" s="28">
        <f>B78/(32766/2)</f>
        <v>0.39223585423915036</v>
      </c>
      <c r="D78" s="17">
        <f>SQRT(2*LN(1/C78))</f>
        <v>1.3681315369104388</v>
      </c>
      <c r="E78" s="11">
        <f>D78*$U$24</f>
        <v>1.4109882573041583</v>
      </c>
      <c r="F78">
        <f>blismm!K70</f>
        <v>0</v>
      </c>
      <c r="G78" s="17">
        <f>$S$26*F78</f>
        <v>0</v>
      </c>
      <c r="H78" s="30" t="e">
        <f>0.98*$G$3/I78*206265</f>
        <v>#DIV/0!</v>
      </c>
      <c r="I78" s="31">
        <f>(POWER($G$3,-1/5))*(POWER(G78*G78/($P$18*$T$2),(3/5)))*206265</f>
        <v>0</v>
      </c>
      <c r="J78">
        <f>blismm!L70</f>
        <v>0</v>
      </c>
      <c r="K78" s="17">
        <f>$S$26*J78</f>
        <v>0</v>
      </c>
      <c r="L78" s="30" t="e">
        <f>0.98*$G$3/M78*206265</f>
        <v>#DIV/0!</v>
      </c>
      <c r="M78" s="31">
        <f>(POWER($G$3,-1/5))*(POWER(K78*K78/($R$18*$T$2),(3/5)))*206265</f>
        <v>0</v>
      </c>
      <c r="N78" s="32">
        <f>(((POWER($G$3,-1/5))*(POWER(G78*G78/($P$18*$T$2),(3/5)))+(POWER($G$3,-1/5))*(POWER(K78*K78/($R$18*$T$2),(3/5))))/2)*206265</f>
        <v>0</v>
      </c>
      <c r="O78" s="30" t="e">
        <f>0.98*$G$3/N78*206265</f>
        <v>#DIV/0!</v>
      </c>
    </row>
    <row r="79" spans="1:15" ht="12">
      <c r="A79" s="40">
        <v>69</v>
      </c>
      <c r="B79" s="40">
        <f>blismm!P72</f>
        <v>4702</v>
      </c>
      <c r="C79" s="28">
        <f>B79/(32766/2)</f>
        <v>0.28700482207165967</v>
      </c>
      <c r="D79" s="17">
        <f>SQRT(2*LN(1/C79))</f>
        <v>1.5800356082824516</v>
      </c>
      <c r="E79" s="11">
        <f>D79*$U$24</f>
        <v>1.6295302237118994</v>
      </c>
      <c r="F79">
        <f>blismm!K71</f>
        <v>0</v>
      </c>
      <c r="G79" s="17">
        <f>$S$26*F79</f>
        <v>0</v>
      </c>
      <c r="H79" s="30" t="e">
        <f>0.98*$G$3/I79*206265</f>
        <v>#DIV/0!</v>
      </c>
      <c r="I79" s="31">
        <f>(POWER($G$3,-1/5))*(POWER(G79*G79/($P$18*$T$2),(3/5)))*206265</f>
        <v>0</v>
      </c>
      <c r="J79">
        <f>blismm!L71</f>
        <v>0</v>
      </c>
      <c r="K79" s="17">
        <f>$S$26*J79</f>
        <v>0</v>
      </c>
      <c r="L79" s="30" t="e">
        <f>0.98*$G$3/M79*206265</f>
        <v>#DIV/0!</v>
      </c>
      <c r="M79" s="31">
        <f>(POWER($G$3,-1/5))*(POWER(K79*K79/($R$18*$T$2),(3/5)))*206265</f>
        <v>0</v>
      </c>
      <c r="N79" s="32">
        <f>(((POWER($G$3,-1/5))*(POWER(G79*G79/($P$18*$T$2),(3/5)))+(POWER($G$3,-1/5))*(POWER(K79*K79/($R$18*$T$2),(3/5))))/2)*206265</f>
        <v>0</v>
      </c>
      <c r="O79" s="30" t="e">
        <f>0.98*$G$3/N79*206265</f>
        <v>#DIV/0!</v>
      </c>
    </row>
    <row r="80" spans="1:15" ht="12">
      <c r="A80" s="40">
        <v>70</v>
      </c>
      <c r="B80" s="40">
        <f>blismm!P73</f>
        <v>8425</v>
      </c>
      <c r="C80" s="28">
        <f>B80/(32766/2)</f>
        <v>0.5142525788927547</v>
      </c>
      <c r="D80" s="17">
        <f>SQRT(2*LN(1/C80))</f>
        <v>1.1532915811707818</v>
      </c>
      <c r="E80" s="11">
        <f>D80*$U$24</f>
        <v>1.1894184399509566</v>
      </c>
      <c r="F80">
        <f>blismm!K72</f>
        <v>0</v>
      </c>
      <c r="G80" s="17">
        <f>$S$26*F80</f>
        <v>0</v>
      </c>
      <c r="H80" s="30" t="e">
        <f>0.98*$G$3/I80*206265</f>
        <v>#DIV/0!</v>
      </c>
      <c r="I80" s="31">
        <f>(POWER($G$3,-1/5))*(POWER(G80*G80/($P$18*$T$2),(3/5)))*206265</f>
        <v>0</v>
      </c>
      <c r="J80">
        <f>blismm!L72</f>
        <v>0</v>
      </c>
      <c r="K80" s="17">
        <f>$S$26*J80</f>
        <v>0</v>
      </c>
      <c r="L80" s="30" t="e">
        <f>0.98*$G$3/M80*206265</f>
        <v>#DIV/0!</v>
      </c>
      <c r="M80" s="31">
        <f>(POWER($G$3,-1/5))*(POWER(K80*K80/($R$18*$T$2),(3/5)))*206265</f>
        <v>0</v>
      </c>
      <c r="N80" s="32">
        <f>(((POWER($G$3,-1/5))*(POWER(G80*G80/($P$18*$T$2),(3/5)))+(POWER($G$3,-1/5))*(POWER(K80*K80/($R$18*$T$2),(3/5))))/2)*206265</f>
        <v>0</v>
      </c>
      <c r="O80" s="30" t="e">
        <f>0.98*$G$3/N80*206265</f>
        <v>#DIV/0!</v>
      </c>
    </row>
    <row r="81" spans="1:15" ht="12">
      <c r="A81" s="40">
        <v>71</v>
      </c>
      <c r="B81" s="40">
        <f>blismm!P74</f>
        <v>5146</v>
      </c>
      <c r="C81" s="28">
        <f>B81/(32766/2)</f>
        <v>0.31410608557651226</v>
      </c>
      <c r="D81" s="17">
        <f>SQRT(2*LN(1/C81))</f>
        <v>1.521857087888724</v>
      </c>
      <c r="E81" s="11">
        <f>D81*$U$24</f>
        <v>1.5695292611668386</v>
      </c>
      <c r="F81">
        <f>blismm!K73</f>
        <v>0</v>
      </c>
      <c r="G81" s="17">
        <f>$S$26*F81</f>
        <v>0</v>
      </c>
      <c r="H81" s="30" t="e">
        <f>0.98*$G$3/I81*206265</f>
        <v>#DIV/0!</v>
      </c>
      <c r="I81" s="31">
        <f>(POWER($G$3,-1/5))*(POWER(G81*G81/($P$18*$T$2),(3/5)))*206265</f>
        <v>0</v>
      </c>
      <c r="J81">
        <f>blismm!L73</f>
        <v>0</v>
      </c>
      <c r="K81" s="17">
        <f>$S$26*J81</f>
        <v>0</v>
      </c>
      <c r="L81" s="30" t="e">
        <f>0.98*$G$3/M81*206265</f>
        <v>#DIV/0!</v>
      </c>
      <c r="M81" s="31">
        <f>(POWER($G$3,-1/5))*(POWER(K81*K81/($R$18*$T$2),(3/5)))*206265</f>
        <v>0</v>
      </c>
      <c r="N81" s="32">
        <f>(((POWER($G$3,-1/5))*(POWER(G81*G81/($P$18*$T$2),(3/5)))+(POWER($G$3,-1/5))*(POWER(K81*K81/($R$18*$T$2),(3/5))))/2)*206265</f>
        <v>0</v>
      </c>
      <c r="O81" s="30" t="e">
        <f>0.98*$G$3/N81*206265</f>
        <v>#DIV/0!</v>
      </c>
    </row>
    <row r="82" spans="1:15" ht="12">
      <c r="A82" s="40">
        <v>72</v>
      </c>
      <c r="B82" s="40">
        <f>blismm!P75</f>
        <v>6776</v>
      </c>
      <c r="C82" s="28">
        <f>B82/(32766/2)</f>
        <v>0.41359946285784044</v>
      </c>
      <c r="D82" s="17">
        <f>SQRT(2*LN(1/C82))</f>
        <v>1.328801907349905</v>
      </c>
      <c r="E82" s="11">
        <f>D82*$U$24</f>
        <v>1.3704266270976408</v>
      </c>
      <c r="F82">
        <f>blismm!K74</f>
        <v>0</v>
      </c>
      <c r="G82" s="17">
        <f>$S$26*F82</f>
        <v>0</v>
      </c>
      <c r="H82" s="30" t="e">
        <f>0.98*$G$3/I82*206265</f>
        <v>#DIV/0!</v>
      </c>
      <c r="I82" s="31">
        <f>(POWER($G$3,-1/5))*(POWER(G82*G82/($P$18*$T$2),(3/5)))*206265</f>
        <v>0</v>
      </c>
      <c r="J82">
        <f>blismm!L74</f>
        <v>0</v>
      </c>
      <c r="K82" s="17">
        <f>$S$26*J82</f>
        <v>0</v>
      </c>
      <c r="L82" s="30" t="e">
        <f>0.98*$G$3/M82*206265</f>
        <v>#DIV/0!</v>
      </c>
      <c r="M82" s="31">
        <f>(POWER($G$3,-1/5))*(POWER(K82*K82/($R$18*$T$2),(3/5)))*206265</f>
        <v>0</v>
      </c>
      <c r="N82" s="32">
        <f>(((POWER($G$3,-1/5))*(POWER(G82*G82/($P$18*$T$2),(3/5)))+(POWER($G$3,-1/5))*(POWER(K82*K82/($R$18*$T$2),(3/5))))/2)*206265</f>
        <v>0</v>
      </c>
      <c r="O82" s="30" t="e">
        <f>0.98*$G$3/N82*206265</f>
        <v>#DIV/0!</v>
      </c>
    </row>
    <row r="83" spans="1:15" ht="12">
      <c r="A83" s="40">
        <v>73</v>
      </c>
      <c r="B83" s="40">
        <f>blismm!P76</f>
        <v>4600</v>
      </c>
      <c r="C83" s="28">
        <f>B83/(32766/2)</f>
        <v>0.28077885613135567</v>
      </c>
      <c r="D83" s="17">
        <f>SQRT(2*LN(1/C83))</f>
        <v>1.5938556448706873</v>
      </c>
      <c r="E83" s="11">
        <f>D83*$U$24</f>
        <v>1.6437831729462618</v>
      </c>
      <c r="F83">
        <f>blismm!K75</f>
        <v>0</v>
      </c>
      <c r="G83" s="17">
        <f>$S$26*F83</f>
        <v>0</v>
      </c>
      <c r="H83" s="30" t="e">
        <f>0.98*$G$3/I83*206265</f>
        <v>#DIV/0!</v>
      </c>
      <c r="I83" s="31">
        <f>(POWER($G$3,-1/5))*(POWER(G83*G83/($P$18*$T$2),(3/5)))*206265</f>
        <v>0</v>
      </c>
      <c r="J83">
        <f>blismm!L75</f>
        <v>0</v>
      </c>
      <c r="K83" s="17">
        <f>$S$26*J83</f>
        <v>0</v>
      </c>
      <c r="L83" s="30" t="e">
        <f>0.98*$G$3/M83*206265</f>
        <v>#DIV/0!</v>
      </c>
      <c r="M83" s="31">
        <f>(POWER($G$3,-1/5))*(POWER(K83*K83/($R$18*$T$2),(3/5)))*206265</f>
        <v>0</v>
      </c>
      <c r="N83" s="32">
        <f>(((POWER($G$3,-1/5))*(POWER(G83*G83/($P$18*$T$2),(3/5)))+(POWER($G$3,-1/5))*(POWER(K83*K83/($R$18*$T$2),(3/5))))/2)*206265</f>
        <v>0</v>
      </c>
      <c r="O83" s="30" t="e">
        <f>0.98*$G$3/N83*206265</f>
        <v>#DIV/0!</v>
      </c>
    </row>
    <row r="84" spans="1:15" ht="12">
      <c r="A84" s="40">
        <v>74</v>
      </c>
      <c r="B84" s="40">
        <f>blismm!P77</f>
        <v>4105</v>
      </c>
      <c r="C84" s="28">
        <f>B84/(32766/2)</f>
        <v>0.2505646096563511</v>
      </c>
      <c r="D84" s="17">
        <f>SQRT(2*LN(1/C84))</f>
        <v>1.6637538693771594</v>
      </c>
      <c r="E84" s="11">
        <f>D84*$U$24</f>
        <v>1.715870959335399</v>
      </c>
      <c r="F84">
        <f>blismm!K76</f>
        <v>0</v>
      </c>
      <c r="G84" s="17">
        <f>$S$26*F84</f>
        <v>0</v>
      </c>
      <c r="H84" s="30" t="e">
        <f>0.98*$G$3/I84*206265</f>
        <v>#DIV/0!</v>
      </c>
      <c r="I84" s="31">
        <f>(POWER($G$3,-1/5))*(POWER(G84*G84/($P$18*$T$2),(3/5)))*206265</f>
        <v>0</v>
      </c>
      <c r="J84">
        <f>blismm!L76</f>
        <v>0</v>
      </c>
      <c r="K84" s="17">
        <f>$S$26*J84</f>
        <v>0</v>
      </c>
      <c r="L84" s="30" t="e">
        <f>0.98*$G$3/M84*206265</f>
        <v>#DIV/0!</v>
      </c>
      <c r="M84" s="31">
        <f>(POWER($G$3,-1/5))*(POWER(K84*K84/($R$18*$T$2),(3/5)))*206265</f>
        <v>0</v>
      </c>
      <c r="N84" s="32">
        <f>(((POWER($G$3,-1/5))*(POWER(G84*G84/($P$18*$T$2),(3/5)))+(POWER($G$3,-1/5))*(POWER(K84*K84/($R$18*$T$2),(3/5))))/2)*206265</f>
        <v>0</v>
      </c>
      <c r="O84" s="30" t="e">
        <f>0.98*$G$3/N84*206265</f>
        <v>#DIV/0!</v>
      </c>
    </row>
    <row r="85" spans="1:15" ht="12">
      <c r="A85" s="40">
        <v>75</v>
      </c>
      <c r="B85" s="40">
        <f>blismm!P78</f>
        <v>5937</v>
      </c>
      <c r="C85" s="28">
        <f>B85/(32766/2)</f>
        <v>0.36238784105475186</v>
      </c>
      <c r="D85" s="17">
        <f>SQRT(2*LN(1/C85))</f>
        <v>1.4248089391561158</v>
      </c>
      <c r="E85" s="11">
        <f>D85*$U$24</f>
        <v>1.4694410791751813</v>
      </c>
      <c r="F85">
        <f>blismm!K77</f>
        <v>0</v>
      </c>
      <c r="G85" s="17">
        <f>$S$26*F85</f>
        <v>0</v>
      </c>
      <c r="H85" s="30" t="e">
        <f>0.98*$G$3/I85*206265</f>
        <v>#DIV/0!</v>
      </c>
      <c r="I85" s="31">
        <f>(POWER($G$3,-1/5))*(POWER(G85*G85/($P$18*$T$2),(3/5)))*206265</f>
        <v>0</v>
      </c>
      <c r="J85">
        <f>blismm!L77</f>
        <v>0</v>
      </c>
      <c r="K85" s="17">
        <f>$S$26*J85</f>
        <v>0</v>
      </c>
      <c r="L85" s="30" t="e">
        <f>0.98*$G$3/M85*206265</f>
        <v>#DIV/0!</v>
      </c>
      <c r="M85" s="31">
        <f>(POWER($G$3,-1/5))*(POWER(K85*K85/($R$18*$T$2),(3/5)))*206265</f>
        <v>0</v>
      </c>
      <c r="N85" s="32">
        <f>(((POWER($G$3,-1/5))*(POWER(G85*G85/($P$18*$T$2),(3/5)))+(POWER($G$3,-1/5))*(POWER(K85*K85/($R$18*$T$2),(3/5))))/2)*206265</f>
        <v>0</v>
      </c>
      <c r="O85" s="30" t="e">
        <f>0.98*$G$3/N85*206265</f>
        <v>#DIV/0!</v>
      </c>
    </row>
    <row r="86" spans="1:15" ht="12">
      <c r="A86" s="40">
        <v>76</v>
      </c>
      <c r="B86" s="40">
        <f>blismm!P79</f>
        <v>3493</v>
      </c>
      <c r="C86" s="28">
        <f>B86/(32766/2)</f>
        <v>0.21320881401452726</v>
      </c>
      <c r="D86" s="17">
        <f>SQRT(2*LN(1/C86))</f>
        <v>1.7581144706835397</v>
      </c>
      <c r="E86" s="11">
        <f>D86*$U$24</f>
        <v>1.8131874064777016</v>
      </c>
      <c r="F86">
        <f>blismm!K78</f>
        <v>0</v>
      </c>
      <c r="G86" s="17">
        <f>$S$26*F86</f>
        <v>0</v>
      </c>
      <c r="H86" s="30" t="e">
        <f>0.98*$G$3/I86*206265</f>
        <v>#DIV/0!</v>
      </c>
      <c r="I86" s="31">
        <f>(POWER($G$3,-1/5))*(POWER(G86*G86/($P$18*$T$2),(3/5)))*206265</f>
        <v>0</v>
      </c>
      <c r="J86">
        <f>blismm!L78</f>
        <v>0</v>
      </c>
      <c r="K86" s="17">
        <f>$S$26*J86</f>
        <v>0</v>
      </c>
      <c r="L86" s="30" t="e">
        <f>0.98*$G$3/M86*206265</f>
        <v>#DIV/0!</v>
      </c>
      <c r="M86" s="31">
        <f>(POWER($G$3,-1/5))*(POWER(K86*K86/($R$18*$T$2),(3/5)))*206265</f>
        <v>0</v>
      </c>
      <c r="N86" s="32">
        <f>(((POWER($G$3,-1/5))*(POWER(G86*G86/($P$18*$T$2),(3/5)))+(POWER($G$3,-1/5))*(POWER(K86*K86/($R$18*$T$2),(3/5))))/2)*206265</f>
        <v>0</v>
      </c>
      <c r="O86" s="30" t="e">
        <f>0.98*$G$3/N86*206265</f>
        <v>#DIV/0!</v>
      </c>
    </row>
    <row r="87" spans="1:15" ht="12">
      <c r="A87" s="40">
        <v>77</v>
      </c>
      <c r="B87" s="40">
        <f>blismm!P80</f>
        <v>4726</v>
      </c>
      <c r="C87" s="28">
        <f>B87/(32766/2)</f>
        <v>0.28846975523408414</v>
      </c>
      <c r="D87" s="17">
        <f>SQRT(2*LN(1/C87))</f>
        <v>1.5768100919726573</v>
      </c>
      <c r="E87" s="11">
        <f>D87*$U$24</f>
        <v>1.6262036681037009</v>
      </c>
      <c r="F87">
        <f>blismm!K79</f>
        <v>0</v>
      </c>
      <c r="G87" s="17">
        <f>$S$26*F87</f>
        <v>0</v>
      </c>
      <c r="H87" s="30" t="e">
        <f>0.98*$G$3/I87*206265</f>
        <v>#DIV/0!</v>
      </c>
      <c r="I87" s="31">
        <f>(POWER($G$3,-1/5))*(POWER(G87*G87/($P$18*$T$2),(3/5)))*206265</f>
        <v>0</v>
      </c>
      <c r="J87">
        <f>blismm!L79</f>
        <v>0</v>
      </c>
      <c r="K87" s="17">
        <f>$S$26*J87</f>
        <v>0</v>
      </c>
      <c r="L87" s="30" t="e">
        <f>0.98*$G$3/M87*206265</f>
        <v>#DIV/0!</v>
      </c>
      <c r="M87" s="31">
        <f>(POWER($G$3,-1/5))*(POWER(K87*K87/($R$18*$T$2),(3/5)))*206265</f>
        <v>0</v>
      </c>
      <c r="N87" s="32">
        <f>(((POWER($G$3,-1/5))*(POWER(G87*G87/($P$18*$T$2),(3/5)))+(POWER($G$3,-1/5))*(POWER(K87*K87/($R$18*$T$2),(3/5))))/2)*206265</f>
        <v>0</v>
      </c>
      <c r="O87" s="30" t="e">
        <f>0.98*$G$3/N87*206265</f>
        <v>#DIV/0!</v>
      </c>
    </row>
    <row r="88" spans="1:15" ht="12">
      <c r="A88" s="40">
        <v>78</v>
      </c>
      <c r="B88" s="40">
        <f>blismm!P81</f>
        <v>2553</v>
      </c>
      <c r="C88" s="28">
        <f>B88/(32766/2)</f>
        <v>0.1558322651529024</v>
      </c>
      <c r="D88" s="17">
        <f>SQRT(2*LN(1/C88))</f>
        <v>1.9281986793786472</v>
      </c>
      <c r="E88" s="11">
        <f>D88*$U$24</f>
        <v>1.9885995030101835</v>
      </c>
      <c r="F88">
        <f>blismm!K80</f>
        <v>0</v>
      </c>
      <c r="G88" s="17">
        <f>$S$26*F88</f>
        <v>0</v>
      </c>
      <c r="H88" s="30" t="e">
        <f>0.98*$G$3/I88*206265</f>
        <v>#DIV/0!</v>
      </c>
      <c r="I88" s="31">
        <f>(POWER($G$3,-1/5))*(POWER(G88*G88/($P$18*$T$2),(3/5)))*206265</f>
        <v>0</v>
      </c>
      <c r="J88">
        <f>blismm!L80</f>
        <v>0</v>
      </c>
      <c r="K88" s="17">
        <f>$S$26*J88</f>
        <v>0</v>
      </c>
      <c r="L88" s="30" t="e">
        <f>0.98*$G$3/M88*206265</f>
        <v>#DIV/0!</v>
      </c>
      <c r="M88" s="31">
        <f>(POWER($G$3,-1/5))*(POWER(K88*K88/($R$18*$T$2),(3/5)))*206265</f>
        <v>0</v>
      </c>
      <c r="N88" s="32">
        <f>(((POWER($G$3,-1/5))*(POWER(G88*G88/($P$18*$T$2),(3/5)))+(POWER($G$3,-1/5))*(POWER(K88*K88/($R$18*$T$2),(3/5))))/2)*206265</f>
        <v>0</v>
      </c>
      <c r="O88" s="30" t="e">
        <f>0.98*$G$3/N88*206265</f>
        <v>#DIV/0!</v>
      </c>
    </row>
    <row r="89" spans="1:15" ht="12">
      <c r="A89" s="40">
        <v>79</v>
      </c>
      <c r="B89" s="40">
        <f>blismm!P82</f>
        <v>6360</v>
      </c>
      <c r="C89" s="28">
        <f>B89/(32766/2)</f>
        <v>0.38820728804248306</v>
      </c>
      <c r="D89" s="17">
        <f>SQRT(2*LN(1/C89))</f>
        <v>1.3756568136610932</v>
      </c>
      <c r="E89" s="11">
        <f>D89*$U$24</f>
        <v>1.418749263349027</v>
      </c>
      <c r="F89">
        <f>blismm!K81</f>
        <v>0</v>
      </c>
      <c r="G89" s="17">
        <f>$S$26*F89</f>
        <v>0</v>
      </c>
      <c r="H89" s="30" t="e">
        <f>0.98*$G$3/I89*206265</f>
        <v>#DIV/0!</v>
      </c>
      <c r="I89" s="31">
        <f>(POWER($G$3,-1/5))*(POWER(G89*G89/($P$18*$T$2),(3/5)))*206265</f>
        <v>0</v>
      </c>
      <c r="J89">
        <f>blismm!L81</f>
        <v>0</v>
      </c>
      <c r="K89" s="17">
        <f>$S$26*J89</f>
        <v>0</v>
      </c>
      <c r="L89" s="30" t="e">
        <f>0.98*$G$3/M89*206265</f>
        <v>#DIV/0!</v>
      </c>
      <c r="M89" s="31">
        <f>(POWER($G$3,-1/5))*(POWER(K89*K89/($R$18*$T$2),(3/5)))*206265</f>
        <v>0</v>
      </c>
      <c r="N89" s="32">
        <f>(((POWER($G$3,-1/5))*(POWER(G89*G89/($P$18*$T$2),(3/5)))+(POWER($G$3,-1/5))*(POWER(K89*K89/($R$18*$T$2),(3/5))))/2)*206265</f>
        <v>0</v>
      </c>
      <c r="O89" s="30" t="e">
        <f>0.98*$G$3/N89*206265</f>
        <v>#DIV/0!</v>
      </c>
    </row>
    <row r="90" spans="1:15" ht="12">
      <c r="A90" s="40">
        <v>80</v>
      </c>
      <c r="B90" s="40">
        <f>blismm!P83</f>
        <v>8013</v>
      </c>
      <c r="C90" s="28">
        <f>B90/(32766/2)</f>
        <v>0.489104559604468</v>
      </c>
      <c r="D90" s="17">
        <f>SQRT(2*LN(1/C90))</f>
        <v>1.1959757431003295</v>
      </c>
      <c r="E90" s="11">
        <f>D90*$U$24</f>
        <v>1.2334396832529473</v>
      </c>
      <c r="F90">
        <f>blismm!K82</f>
        <v>0</v>
      </c>
      <c r="G90" s="17">
        <f>$S$26*F90</f>
        <v>0</v>
      </c>
      <c r="H90" s="30" t="e">
        <f>0.98*$G$3/I90*206265</f>
        <v>#DIV/0!</v>
      </c>
      <c r="I90" s="31">
        <f>(POWER($G$3,-1/5))*(POWER(G90*G90/($P$18*$T$2),(3/5)))*206265</f>
        <v>0</v>
      </c>
      <c r="J90">
        <f>blismm!L82</f>
        <v>0</v>
      </c>
      <c r="K90" s="17">
        <f>$S$26*J90</f>
        <v>0</v>
      </c>
      <c r="L90" s="30" t="e">
        <f>0.98*$G$3/M90*206265</f>
        <v>#DIV/0!</v>
      </c>
      <c r="M90" s="31">
        <f>(POWER($G$3,-1/5))*(POWER(K90*K90/($R$18*$T$2),(3/5)))*206265</f>
        <v>0</v>
      </c>
      <c r="N90" s="32">
        <f>(((POWER($G$3,-1/5))*(POWER(G90*G90/($P$18*$T$2),(3/5)))+(POWER($G$3,-1/5))*(POWER(K90*K90/($R$18*$T$2),(3/5))))/2)*206265</f>
        <v>0</v>
      </c>
      <c r="O90" s="30" t="e">
        <f>0.98*$G$3/N90*206265</f>
        <v>#DIV/0!</v>
      </c>
    </row>
    <row r="91" spans="1:15" ht="12">
      <c r="A91" s="40">
        <v>81</v>
      </c>
      <c r="B91" s="40">
        <f>blismm!P84</f>
        <v>2598</v>
      </c>
      <c r="C91" s="28">
        <f>B91/(32766/2)</f>
        <v>0.15857901483244827</v>
      </c>
      <c r="D91" s="17">
        <f>SQRT(2*LN(1/C91))</f>
        <v>1.9191155742110577</v>
      </c>
      <c r="E91" s="11">
        <f>D91*$U$24</f>
        <v>1.9792318695732192</v>
      </c>
      <c r="F91">
        <f>blismm!K83</f>
        <v>0</v>
      </c>
      <c r="G91" s="17">
        <f>$S$26*F91</f>
        <v>0</v>
      </c>
      <c r="H91" s="30" t="e">
        <f>0.98*$G$3/I91*206265</f>
        <v>#DIV/0!</v>
      </c>
      <c r="I91" s="31">
        <f>(POWER($G$3,-1/5))*(POWER(G91*G91/($P$18*$T$2),(3/5)))*206265</f>
        <v>0</v>
      </c>
      <c r="J91">
        <f>blismm!L83</f>
        <v>0</v>
      </c>
      <c r="K91" s="17">
        <f>$S$26*J91</f>
        <v>0</v>
      </c>
      <c r="L91" s="30" t="e">
        <f>0.98*$G$3/M91*206265</f>
        <v>#DIV/0!</v>
      </c>
      <c r="M91" s="31">
        <f>(POWER($G$3,-1/5))*(POWER(K91*K91/($R$18*$T$2),(3/5)))*206265</f>
        <v>0</v>
      </c>
      <c r="N91" s="32">
        <f>(((POWER($G$3,-1/5))*(POWER(G91*G91/($P$18*$T$2),(3/5)))+(POWER($G$3,-1/5))*(POWER(K91*K91/($R$18*$T$2),(3/5))))/2)*206265</f>
        <v>0</v>
      </c>
      <c r="O91" s="30" t="e">
        <f>0.98*$G$3/N91*206265</f>
        <v>#DIV/0!</v>
      </c>
    </row>
    <row r="92" spans="1:15" ht="12">
      <c r="A92" s="40">
        <v>82</v>
      </c>
      <c r="B92" s="40">
        <f>blismm!P85</f>
        <v>8694</v>
      </c>
      <c r="C92" s="28">
        <f>B92/(32766/2)</f>
        <v>0.5306720380882622</v>
      </c>
      <c r="D92" s="17">
        <f>SQRT(2*LN(1/C92))</f>
        <v>1.1257096244338731</v>
      </c>
      <c r="E92" s="11">
        <f>D92*$U$24</f>
        <v>1.1609724784192643</v>
      </c>
      <c r="F92">
        <f>blismm!K84</f>
        <v>0</v>
      </c>
      <c r="G92" s="17">
        <f>$S$26*F92</f>
        <v>0</v>
      </c>
      <c r="H92" s="30" t="e">
        <f>0.98*$G$3/I92*206265</f>
        <v>#DIV/0!</v>
      </c>
      <c r="I92" s="31">
        <f>(POWER($G$3,-1/5))*(POWER(G92*G92/($P$18*$T$2),(3/5)))*206265</f>
        <v>0</v>
      </c>
      <c r="J92">
        <f>blismm!L84</f>
        <v>0</v>
      </c>
      <c r="K92" s="17">
        <f>$S$26*J92</f>
        <v>0</v>
      </c>
      <c r="L92" s="30" t="e">
        <f>0.98*$G$3/M92*206265</f>
        <v>#DIV/0!</v>
      </c>
      <c r="M92" s="31">
        <f>(POWER($G$3,-1/5))*(POWER(K92*K92/($R$18*$T$2),(3/5)))*206265</f>
        <v>0</v>
      </c>
      <c r="N92" s="32">
        <f>(((POWER($G$3,-1/5))*(POWER(G92*G92/($P$18*$T$2),(3/5)))+(POWER($G$3,-1/5))*(POWER(K92*K92/($R$18*$T$2),(3/5))))/2)*206265</f>
        <v>0</v>
      </c>
      <c r="O92" s="30" t="e">
        <f>0.98*$G$3/N92*206265</f>
        <v>#DIV/0!</v>
      </c>
    </row>
    <row r="93" spans="1:15" ht="12">
      <c r="A93" s="40">
        <v>83</v>
      </c>
      <c r="B93" s="40">
        <f>blismm!P86</f>
        <v>3762</v>
      </c>
      <c r="C93" s="28">
        <f>B93/(32766/2)</f>
        <v>0.2296282732100348</v>
      </c>
      <c r="D93" s="17">
        <f>SQRT(2*LN(1/C93))</f>
        <v>1.7153970274891395</v>
      </c>
      <c r="E93" s="11">
        <f>D93*$U$24</f>
        <v>1.7691318393752369</v>
      </c>
      <c r="F93">
        <f>blismm!K85</f>
        <v>0</v>
      </c>
      <c r="G93" s="17">
        <f>$S$26*F93</f>
        <v>0</v>
      </c>
      <c r="H93" s="30" t="e">
        <f>0.98*$G$3/I93*206265</f>
        <v>#DIV/0!</v>
      </c>
      <c r="I93" s="31">
        <f>(POWER($G$3,-1/5))*(POWER(G93*G93/($P$18*$T$2),(3/5)))*206265</f>
        <v>0</v>
      </c>
      <c r="J93">
        <f>blismm!L85</f>
        <v>0</v>
      </c>
      <c r="K93" s="17">
        <f>$S$26*J93</f>
        <v>0</v>
      </c>
      <c r="L93" s="30" t="e">
        <f>0.98*$G$3/M93*206265</f>
        <v>#DIV/0!</v>
      </c>
      <c r="M93" s="31">
        <f>(POWER($G$3,-1/5))*(POWER(K93*K93/($R$18*$T$2),(3/5)))*206265</f>
        <v>0</v>
      </c>
      <c r="N93" s="32">
        <f>(((POWER($G$3,-1/5))*(POWER(G93*G93/($P$18*$T$2),(3/5)))+(POWER($G$3,-1/5))*(POWER(K93*K93/($R$18*$T$2),(3/5))))/2)*206265</f>
        <v>0</v>
      </c>
      <c r="O93" s="30" t="e">
        <f>0.98*$G$3/N93*206265</f>
        <v>#DIV/0!</v>
      </c>
    </row>
    <row r="94" spans="1:15" ht="12">
      <c r="A94" s="40">
        <v>84</v>
      </c>
      <c r="B94" s="40">
        <f>blismm!P87</f>
        <v>1654</v>
      </c>
      <c r="C94" s="28">
        <f>B94/(32766/2)</f>
        <v>0.10095831044375267</v>
      </c>
      <c r="D94" s="17">
        <f>SQRT(2*LN(1/C94))</f>
        <v>2.1415170395010295</v>
      </c>
      <c r="E94" s="11">
        <f>D94*$U$24</f>
        <v>2.2086000607633993</v>
      </c>
      <c r="F94">
        <f>blismm!K86</f>
        <v>0</v>
      </c>
      <c r="G94" s="17">
        <f>$S$26*F94</f>
        <v>0</v>
      </c>
      <c r="H94" s="30" t="e">
        <f>0.98*$G$3/I94*206265</f>
        <v>#DIV/0!</v>
      </c>
      <c r="I94" s="31">
        <f>(POWER($G$3,-1/5))*(POWER(G94*G94/($P$18*$T$2),(3/5)))*206265</f>
        <v>0</v>
      </c>
      <c r="J94">
        <f>blismm!L86</f>
        <v>0</v>
      </c>
      <c r="K94" s="17">
        <f>$S$26*J94</f>
        <v>0</v>
      </c>
      <c r="L94" s="30" t="e">
        <f>0.98*$G$3/M94*206265</f>
        <v>#DIV/0!</v>
      </c>
      <c r="M94" s="31">
        <f>(POWER($G$3,-1/5))*(POWER(K94*K94/($R$18*$T$2),(3/5)))*206265</f>
        <v>0</v>
      </c>
      <c r="N94" s="32">
        <f>(((POWER($G$3,-1/5))*(POWER(G94*G94/($P$18*$T$2),(3/5)))+(POWER($G$3,-1/5))*(POWER(K94*K94/($R$18*$T$2),(3/5))))/2)*206265</f>
        <v>0</v>
      </c>
      <c r="O94" s="30" t="e">
        <f>0.98*$G$3/N94*206265</f>
        <v>#DIV/0!</v>
      </c>
    </row>
    <row r="95" spans="1:15" ht="12">
      <c r="A95" s="40">
        <v>85</v>
      </c>
      <c r="B95" s="40">
        <f>blismm!P88</f>
        <v>3510</v>
      </c>
      <c r="C95" s="28">
        <f>B95/(32766/2)</f>
        <v>0.2142464750045779</v>
      </c>
      <c r="D95" s="17">
        <f>SQRT(2*LN(1/C95))</f>
        <v>1.7553507765460168</v>
      </c>
      <c r="E95" s="11">
        <f>D95*$U$24</f>
        <v>1.8103371396213208</v>
      </c>
      <c r="F95">
        <f>blismm!K87</f>
        <v>0</v>
      </c>
      <c r="G95" s="17">
        <f>$S$26*F95</f>
        <v>0</v>
      </c>
      <c r="H95" s="30" t="e">
        <f>0.98*$G$3/I95*206265</f>
        <v>#DIV/0!</v>
      </c>
      <c r="I95" s="31">
        <f>(POWER($G$3,-1/5))*(POWER(G95*G95/($P$18*$T$2),(3/5)))*206265</f>
        <v>0</v>
      </c>
      <c r="J95">
        <f>blismm!L87</f>
        <v>0</v>
      </c>
      <c r="K95" s="17">
        <f>$S$26*J95</f>
        <v>0</v>
      </c>
      <c r="L95" s="30" t="e">
        <f>0.98*$G$3/M95*206265</f>
        <v>#DIV/0!</v>
      </c>
      <c r="M95" s="31">
        <f>(POWER($G$3,-1/5))*(POWER(K95*K95/($R$18*$T$2),(3/5)))*206265</f>
        <v>0</v>
      </c>
      <c r="N95" s="32">
        <f>(((POWER($G$3,-1/5))*(POWER(G95*G95/($P$18*$T$2),(3/5)))+(POWER($G$3,-1/5))*(POWER(K95*K95/($R$18*$T$2),(3/5))))/2)*206265</f>
        <v>0</v>
      </c>
      <c r="O95" s="30" t="e">
        <f>0.98*$G$3/N95*206265</f>
        <v>#DIV/0!</v>
      </c>
    </row>
    <row r="96" spans="1:15" ht="12">
      <c r="A96" s="40">
        <v>86</v>
      </c>
      <c r="B96" s="40">
        <f>blismm!P89</f>
        <v>5353</v>
      </c>
      <c r="C96" s="28">
        <f>B96/(32766/2)</f>
        <v>0.3267411341024232</v>
      </c>
      <c r="D96" s="17">
        <f>SQRT(2*LN(1/C96))</f>
        <v>1.4957185968135063</v>
      </c>
      <c r="E96" s="11">
        <f>D96*$U$24</f>
        <v>1.5425719818586894</v>
      </c>
      <c r="F96">
        <f>blismm!K88</f>
        <v>0</v>
      </c>
      <c r="G96" s="17">
        <f>$S$26*F96</f>
        <v>0</v>
      </c>
      <c r="H96" s="30" t="e">
        <f>0.98*$G$3/I96*206265</f>
        <v>#DIV/0!</v>
      </c>
      <c r="I96" s="31">
        <f>(POWER($G$3,-1/5))*(POWER(G96*G96/($P$18*$T$2),(3/5)))*206265</f>
        <v>0</v>
      </c>
      <c r="J96">
        <f>blismm!L88</f>
        <v>0</v>
      </c>
      <c r="K96" s="17">
        <f>$S$26*J96</f>
        <v>0</v>
      </c>
      <c r="L96" s="30" t="e">
        <f>0.98*$G$3/M96*206265</f>
        <v>#DIV/0!</v>
      </c>
      <c r="M96" s="31">
        <f>(POWER($G$3,-1/5))*(POWER(K96*K96/($R$18*$T$2),(3/5)))*206265</f>
        <v>0</v>
      </c>
      <c r="N96" s="32">
        <f>(((POWER($G$3,-1/5))*(POWER(G96*G96/($P$18*$T$2),(3/5)))+(POWER($G$3,-1/5))*(POWER(K96*K96/($R$18*$T$2),(3/5))))/2)*206265</f>
        <v>0</v>
      </c>
      <c r="O96" s="30" t="e">
        <f>0.98*$G$3/N96*206265</f>
        <v>#DIV/0!</v>
      </c>
    </row>
    <row r="97" spans="1:15" ht="12">
      <c r="A97" s="40">
        <v>87</v>
      </c>
      <c r="B97" s="40">
        <f>blismm!P90</f>
        <v>4670</v>
      </c>
      <c r="C97" s="28">
        <f>B97/(32766/2)</f>
        <v>0.2850515778550937</v>
      </c>
      <c r="D97" s="17">
        <f>SQRT(2*LN(1/C97))</f>
        <v>1.5843516908548558</v>
      </c>
      <c r="E97" s="11">
        <f>D97*$U$24</f>
        <v>1.6339815075708843</v>
      </c>
      <c r="F97">
        <f>blismm!K89</f>
        <v>0</v>
      </c>
      <c r="G97" s="17">
        <f>$S$26*F97</f>
        <v>0</v>
      </c>
      <c r="H97" s="30" t="e">
        <f>0.98*$G$3/I97*206265</f>
        <v>#DIV/0!</v>
      </c>
      <c r="I97" s="31">
        <f>(POWER($G$3,-1/5))*(POWER(G97*G97/($P$18*$T$2),(3/5)))*206265</f>
        <v>0</v>
      </c>
      <c r="J97">
        <f>blismm!L89</f>
        <v>0</v>
      </c>
      <c r="K97" s="17">
        <f>$S$26*J97</f>
        <v>0</v>
      </c>
      <c r="L97" s="30" t="e">
        <f>0.98*$G$3/M97*206265</f>
        <v>#DIV/0!</v>
      </c>
      <c r="M97" s="31">
        <f>(POWER($G$3,-1/5))*(POWER(K97*K97/($R$18*$T$2),(3/5)))*206265</f>
        <v>0</v>
      </c>
      <c r="N97" s="32">
        <f>(((POWER($G$3,-1/5))*(POWER(G97*G97/($P$18*$T$2),(3/5)))+(POWER($G$3,-1/5))*(POWER(K97*K97/($R$18*$T$2),(3/5))))/2)*206265</f>
        <v>0</v>
      </c>
      <c r="O97" s="30" t="e">
        <f>0.98*$G$3/N97*206265</f>
        <v>#DIV/0!</v>
      </c>
    </row>
    <row r="98" spans="1:15" ht="12">
      <c r="A98" s="40">
        <v>88</v>
      </c>
      <c r="B98" s="40">
        <f>blismm!P91</f>
        <v>9250</v>
      </c>
      <c r="C98" s="28">
        <f>B98/(32766/2)</f>
        <v>0.5646096563510956</v>
      </c>
      <c r="D98" s="17">
        <f>SQRT(2*LN(1/C98))</f>
        <v>1.069224635250977</v>
      </c>
      <c r="E98" s="11">
        <f>D98*$U$24</f>
        <v>1.102718096950214</v>
      </c>
      <c r="F98">
        <f>blismm!K90</f>
        <v>0</v>
      </c>
      <c r="G98" s="17">
        <f>$S$26*F98</f>
        <v>0</v>
      </c>
      <c r="H98" s="30" t="e">
        <f>0.98*$G$3/I98*206265</f>
        <v>#DIV/0!</v>
      </c>
      <c r="I98" s="31">
        <f>(POWER($G$3,-1/5))*(POWER(G98*G98/($P$18*$T$2),(3/5)))*206265</f>
        <v>0</v>
      </c>
      <c r="J98">
        <f>blismm!L90</f>
        <v>0</v>
      </c>
      <c r="K98" s="17">
        <f>$S$26*J98</f>
        <v>0</v>
      </c>
      <c r="L98" s="30" t="e">
        <f>0.98*$G$3/M98*206265</f>
        <v>#DIV/0!</v>
      </c>
      <c r="M98" s="31">
        <f>(POWER($G$3,-1/5))*(POWER(K98*K98/($R$18*$T$2),(3/5)))*206265</f>
        <v>0</v>
      </c>
      <c r="N98" s="32">
        <f>(((POWER($G$3,-1/5))*(POWER(G98*G98/($P$18*$T$2),(3/5)))+(POWER($G$3,-1/5))*(POWER(K98*K98/($R$18*$T$2),(3/5))))/2)*206265</f>
        <v>0</v>
      </c>
      <c r="O98" s="30" t="e">
        <f>0.98*$G$3/N98*206265</f>
        <v>#DIV/0!</v>
      </c>
    </row>
    <row r="99" spans="1:15" ht="12">
      <c r="A99" s="40">
        <v>89</v>
      </c>
      <c r="B99" s="40">
        <f>blismm!P92</f>
        <v>9569</v>
      </c>
      <c r="C99" s="28">
        <f>B99/(32766/2)</f>
        <v>0.5840810596349875</v>
      </c>
      <c r="D99" s="17">
        <f>SQRT(2*LN(1/C99))</f>
        <v>1.037029898354913</v>
      </c>
      <c r="E99" s="11">
        <f>D99*$U$24</f>
        <v>1.0695148599208808</v>
      </c>
      <c r="F99">
        <f>blismm!K91</f>
        <v>0</v>
      </c>
      <c r="G99" s="17">
        <f>$S$26*F99</f>
        <v>0</v>
      </c>
      <c r="H99" s="30" t="e">
        <f>0.98*$G$3/I99*206265</f>
        <v>#DIV/0!</v>
      </c>
      <c r="I99" s="31">
        <f>(POWER($G$3,-1/5))*(POWER(G99*G99/($P$18*$T$2),(3/5)))*206265</f>
        <v>0</v>
      </c>
      <c r="J99">
        <f>blismm!L91</f>
        <v>0</v>
      </c>
      <c r="K99" s="17">
        <f>$S$26*J99</f>
        <v>0</v>
      </c>
      <c r="L99" s="30" t="e">
        <f>0.98*$G$3/M99*206265</f>
        <v>#DIV/0!</v>
      </c>
      <c r="M99" s="31">
        <f>(POWER($G$3,-1/5))*(POWER(K99*K99/($R$18*$T$2),(3/5)))*206265</f>
        <v>0</v>
      </c>
      <c r="N99" s="32">
        <f>(((POWER($G$3,-1/5))*(POWER(G99*G99/($P$18*$T$2),(3/5)))+(POWER($G$3,-1/5))*(POWER(K99*K99/($R$18*$T$2),(3/5))))/2)*206265</f>
        <v>0</v>
      </c>
      <c r="O99" s="30" t="e">
        <f>0.98*$G$3/N99*206265</f>
        <v>#DIV/0!</v>
      </c>
    </row>
    <row r="100" spans="1:15" ht="12">
      <c r="A100" s="40">
        <v>90</v>
      </c>
      <c r="B100" s="40">
        <f>blismm!P93</f>
        <v>6926</v>
      </c>
      <c r="C100" s="28">
        <f>B100/(32766/2)</f>
        <v>0.42275529512299337</v>
      </c>
      <c r="D100" s="17">
        <f>SQRT(2*LN(1/C100))</f>
        <v>1.3122208395372297</v>
      </c>
      <c r="E100" s="11">
        <f>D100*$U$24</f>
        <v>1.3533261573357334</v>
      </c>
      <c r="F100">
        <f>blismm!K92</f>
        <v>0</v>
      </c>
      <c r="G100" s="17">
        <f>$S$26*F100</f>
        <v>0</v>
      </c>
      <c r="H100" s="30" t="e">
        <f>0.98*$G$3/I100*206265</f>
        <v>#DIV/0!</v>
      </c>
      <c r="I100" s="31">
        <f>(POWER($G$3,-1/5))*(POWER(G100*G100/($P$18*$T$2),(3/5)))*206265</f>
        <v>0</v>
      </c>
      <c r="J100">
        <f>blismm!L92</f>
        <v>0</v>
      </c>
      <c r="K100" s="17">
        <f>$S$26*J100</f>
        <v>0</v>
      </c>
      <c r="L100" s="30" t="e">
        <f>0.98*$G$3/M100*206265</f>
        <v>#DIV/0!</v>
      </c>
      <c r="M100" s="31">
        <f>(POWER($G$3,-1/5))*(POWER(K100*K100/($R$18*$T$2),(3/5)))*206265</f>
        <v>0</v>
      </c>
      <c r="N100" s="32">
        <f>(((POWER($G$3,-1/5))*(POWER(G100*G100/($P$18*$T$2),(3/5)))+(POWER($G$3,-1/5))*(POWER(K100*K100/($R$18*$T$2),(3/5))))/2)*206265</f>
        <v>0</v>
      </c>
      <c r="O100" s="30" t="e">
        <f>0.98*$G$3/N100*206265</f>
        <v>#DIV/0!</v>
      </c>
    </row>
    <row r="101" spans="1:15" ht="12">
      <c r="A101" s="40">
        <v>91</v>
      </c>
      <c r="B101" s="40">
        <f>blismm!P94</f>
        <v>7244</v>
      </c>
      <c r="C101" s="28">
        <f>B101/(32766/2)</f>
        <v>0.4421656595251175</v>
      </c>
      <c r="D101" s="17">
        <f>SQRT(2*LN(1/C101))</f>
        <v>1.2775528731265564</v>
      </c>
      <c r="E101" s="11">
        <f>D101*$U$24</f>
        <v>1.317572216877246</v>
      </c>
      <c r="F101">
        <f>blismm!K93</f>
        <v>0</v>
      </c>
      <c r="G101" s="17">
        <f>$S$26*F101</f>
        <v>0</v>
      </c>
      <c r="H101" s="30" t="e">
        <f>0.98*$G$3/I101*206265</f>
        <v>#DIV/0!</v>
      </c>
      <c r="I101" s="31">
        <f>(POWER($G$3,-1/5))*(POWER(G101*G101/($P$18*$T$2),(3/5)))*206265</f>
        <v>0</v>
      </c>
      <c r="J101">
        <f>blismm!L93</f>
        <v>0</v>
      </c>
      <c r="K101" s="17">
        <f>$S$26*J101</f>
        <v>0</v>
      </c>
      <c r="L101" s="30" t="e">
        <f>0.98*$G$3/M101*206265</f>
        <v>#DIV/0!</v>
      </c>
      <c r="M101" s="31">
        <f>(POWER($G$3,-1/5))*(POWER(K101*K101/($R$18*$T$2),(3/5)))*206265</f>
        <v>0</v>
      </c>
      <c r="N101" s="32">
        <f>(((POWER($G$3,-1/5))*(POWER(G101*G101/($P$18*$T$2),(3/5)))+(POWER($G$3,-1/5))*(POWER(K101*K101/($R$18*$T$2),(3/5))))/2)*206265</f>
        <v>0</v>
      </c>
      <c r="O101" s="30" t="e">
        <f>0.98*$G$3/N101*206265</f>
        <v>#DIV/0!</v>
      </c>
    </row>
    <row r="102" spans="1:15" ht="12">
      <c r="A102" s="40">
        <v>92</v>
      </c>
      <c r="B102" s="40">
        <f>blismm!P95</f>
        <v>3530</v>
      </c>
      <c r="C102" s="28">
        <f>B102/(32766/2)</f>
        <v>0.21546725263993163</v>
      </c>
      <c r="D102" s="17">
        <f>SQRT(2*LN(1/C102))</f>
        <v>1.752110921655887</v>
      </c>
      <c r="E102" s="11">
        <f>D102*$U$24</f>
        <v>1.8069957962767578</v>
      </c>
      <c r="F102">
        <f>blismm!K94</f>
        <v>0</v>
      </c>
      <c r="G102" s="17">
        <f>$S$26*F102</f>
        <v>0</v>
      </c>
      <c r="H102" s="30" t="e">
        <f>0.98*$G$3/I102*206265</f>
        <v>#DIV/0!</v>
      </c>
      <c r="I102" s="31">
        <f>(POWER($G$3,-1/5))*(POWER(G102*G102/($P$18*$T$2),(3/5)))*206265</f>
        <v>0</v>
      </c>
      <c r="J102">
        <f>blismm!L94</f>
        <v>0</v>
      </c>
      <c r="K102" s="17">
        <f>$S$26*J102</f>
        <v>0</v>
      </c>
      <c r="L102" s="30" t="e">
        <f>0.98*$G$3/M102*206265</f>
        <v>#DIV/0!</v>
      </c>
      <c r="M102" s="31">
        <f>(POWER($G$3,-1/5))*(POWER(K102*K102/($R$18*$T$2),(3/5)))*206265</f>
        <v>0</v>
      </c>
      <c r="N102" s="32">
        <f>(((POWER($G$3,-1/5))*(POWER(G102*G102/($P$18*$T$2),(3/5)))+(POWER($G$3,-1/5))*(POWER(K102*K102/($R$18*$T$2),(3/5))))/2)*206265</f>
        <v>0</v>
      </c>
      <c r="O102" s="30" t="e">
        <f>0.98*$G$3/N102*206265</f>
        <v>#DIV/0!</v>
      </c>
    </row>
    <row r="103" spans="1:15" ht="12">
      <c r="A103" s="40">
        <v>93</v>
      </c>
      <c r="B103" s="40">
        <f>blismm!P96</f>
        <v>3338</v>
      </c>
      <c r="C103" s="28">
        <f>B103/(32766/2)</f>
        <v>0.20374778734053592</v>
      </c>
      <c r="D103" s="17">
        <f>SQRT(2*LN(1/C103))</f>
        <v>1.7837445930393079</v>
      </c>
      <c r="E103" s="11">
        <f>D103*$U$24</f>
        <v>1.8396203924162642</v>
      </c>
      <c r="F103">
        <f>blismm!K95</f>
        <v>0</v>
      </c>
      <c r="G103" s="17">
        <f>$S$26*F103</f>
        <v>0</v>
      </c>
      <c r="H103" s="30" t="e">
        <f>0.98*$G$3/I103*206265</f>
        <v>#DIV/0!</v>
      </c>
      <c r="I103" s="31">
        <f>(POWER($G$3,-1/5))*(POWER(G103*G103/($P$18*$T$2),(3/5)))*206265</f>
        <v>0</v>
      </c>
      <c r="J103">
        <f>blismm!L95</f>
        <v>0</v>
      </c>
      <c r="K103" s="17">
        <f>$S$26*J103</f>
        <v>0</v>
      </c>
      <c r="L103" s="30" t="e">
        <f>0.98*$G$3/M103*206265</f>
        <v>#DIV/0!</v>
      </c>
      <c r="M103" s="31">
        <f>(POWER($G$3,-1/5))*(POWER(K103*K103/($R$18*$T$2),(3/5)))*206265</f>
        <v>0</v>
      </c>
      <c r="N103" s="32">
        <f>(((POWER($G$3,-1/5))*(POWER(G103*G103/($P$18*$T$2),(3/5)))+(POWER($G$3,-1/5))*(POWER(K103*K103/($R$18*$T$2),(3/5))))/2)*206265</f>
        <v>0</v>
      </c>
      <c r="O103" s="30" t="e">
        <f>0.98*$G$3/N103*206265</f>
        <v>#DIV/0!</v>
      </c>
    </row>
    <row r="104" spans="1:15" ht="12">
      <c r="A104" s="40">
        <v>94</v>
      </c>
      <c r="B104" s="40">
        <f>blismm!P97</f>
        <v>6157</v>
      </c>
      <c r="C104" s="28">
        <f>B104/(32766/2)</f>
        <v>0.3758163950436428</v>
      </c>
      <c r="D104" s="17">
        <f>SQRT(2*LN(1/C104))</f>
        <v>1.3990386455770645</v>
      </c>
      <c r="E104" s="11">
        <f>D104*$U$24</f>
        <v>1.4428635311497662</v>
      </c>
      <c r="F104">
        <f>blismm!K96</f>
        <v>0</v>
      </c>
      <c r="G104" s="17">
        <f>$S$26*F104</f>
        <v>0</v>
      </c>
      <c r="H104" s="30" t="e">
        <f>0.98*$G$3/I104*206265</f>
        <v>#DIV/0!</v>
      </c>
      <c r="I104" s="31">
        <f>(POWER($G$3,-1/5))*(POWER(G104*G104/($P$18*$T$2),(3/5)))*206265</f>
        <v>0</v>
      </c>
      <c r="J104">
        <f>blismm!L96</f>
        <v>0</v>
      </c>
      <c r="K104" s="17">
        <f>$S$26*J104</f>
        <v>0</v>
      </c>
      <c r="L104" s="30" t="e">
        <f>0.98*$G$3/M104*206265</f>
        <v>#DIV/0!</v>
      </c>
      <c r="M104" s="31">
        <f>(POWER($G$3,-1/5))*(POWER(K104*K104/($R$18*$T$2),(3/5)))*206265</f>
        <v>0</v>
      </c>
      <c r="N104" s="32">
        <f>(((POWER($G$3,-1/5))*(POWER(G104*G104/($P$18*$T$2),(3/5)))+(POWER($G$3,-1/5))*(POWER(K104*K104/($R$18*$T$2),(3/5))))/2)*206265</f>
        <v>0</v>
      </c>
      <c r="O104" s="30" t="e">
        <f>0.98*$G$3/N104*206265</f>
        <v>#DIV/0!</v>
      </c>
    </row>
    <row r="105" spans="1:15" ht="12">
      <c r="A105" s="40">
        <v>95</v>
      </c>
      <c r="B105" s="40">
        <f>blismm!P98</f>
        <v>5832</v>
      </c>
      <c r="C105" s="28">
        <f>B105/(32766/2)</f>
        <v>0.35597875846914484</v>
      </c>
      <c r="D105" s="17">
        <f>SQRT(2*LN(1/C105))</f>
        <v>1.4372781339266032</v>
      </c>
      <c r="E105" s="11">
        <f>D105*$U$24</f>
        <v>1.4823008714718542</v>
      </c>
      <c r="F105">
        <f>blismm!K97</f>
        <v>0</v>
      </c>
      <c r="G105" s="17">
        <f>$S$26*F105</f>
        <v>0</v>
      </c>
      <c r="H105" s="30" t="e">
        <f>0.98*$G$3/I105*206265</f>
        <v>#DIV/0!</v>
      </c>
      <c r="I105" s="31">
        <f>(POWER($G$3,-1/5))*(POWER(G105*G105/($P$18*$T$2),(3/5)))*206265</f>
        <v>0</v>
      </c>
      <c r="J105">
        <f>blismm!L97</f>
        <v>0</v>
      </c>
      <c r="K105" s="17">
        <f>$S$26*J105</f>
        <v>0</v>
      </c>
      <c r="L105" s="30" t="e">
        <f>0.98*$G$3/M105*206265</f>
        <v>#DIV/0!</v>
      </c>
      <c r="M105" s="31">
        <f>(POWER($G$3,-1/5))*(POWER(K105*K105/($R$18*$T$2),(3/5)))*206265</f>
        <v>0</v>
      </c>
      <c r="N105" s="32">
        <f>(((POWER($G$3,-1/5))*(POWER(G105*G105/($P$18*$T$2),(3/5)))+(POWER($G$3,-1/5))*(POWER(K105*K105/($R$18*$T$2),(3/5))))/2)*206265</f>
        <v>0</v>
      </c>
      <c r="O105" s="30" t="e">
        <f>0.98*$G$3/N105*206265</f>
        <v>#DIV/0!</v>
      </c>
    </row>
    <row r="106" spans="1:15" ht="12">
      <c r="A106" s="40">
        <v>96</v>
      </c>
      <c r="B106" s="40">
        <f>blismm!P99</f>
        <v>1562</v>
      </c>
      <c r="C106" s="28">
        <f>B106/(32766/2)</f>
        <v>0.09534273332112556</v>
      </c>
      <c r="D106" s="17">
        <f>SQRT(2*LN(1/C106))</f>
        <v>2.1680761796674175</v>
      </c>
      <c r="E106" s="11">
        <f>D106*$U$24</f>
        <v>2.2359911659954994</v>
      </c>
      <c r="F106">
        <f>blismm!K98</f>
        <v>0</v>
      </c>
      <c r="G106" s="17">
        <f>$S$26*F106</f>
        <v>0</v>
      </c>
      <c r="H106" s="30" t="e">
        <f>0.98*$G$3/I106*206265</f>
        <v>#DIV/0!</v>
      </c>
      <c r="I106" s="31">
        <f>(POWER($G$3,-1/5))*(POWER(G106*G106/($P$18*$T$2),(3/5)))*206265</f>
        <v>0</v>
      </c>
      <c r="J106">
        <f>blismm!L98</f>
        <v>0</v>
      </c>
      <c r="K106" s="17">
        <f>$S$26*J106</f>
        <v>0</v>
      </c>
      <c r="L106" s="30" t="e">
        <f>0.98*$G$3/M106*206265</f>
        <v>#DIV/0!</v>
      </c>
      <c r="M106" s="31">
        <f>(POWER($G$3,-1/5))*(POWER(K106*K106/($R$18*$T$2),(3/5)))*206265</f>
        <v>0</v>
      </c>
      <c r="N106" s="32">
        <f>(((POWER($G$3,-1/5))*(POWER(G106*G106/($P$18*$T$2),(3/5)))+(POWER($G$3,-1/5))*(POWER(K106*K106/($R$18*$T$2),(3/5))))/2)*206265</f>
        <v>0</v>
      </c>
      <c r="O106" s="30" t="e">
        <f>0.98*$G$3/N106*206265</f>
        <v>#DIV/0!</v>
      </c>
    </row>
    <row r="107" spans="1:15" ht="12">
      <c r="A107" s="40">
        <v>97</v>
      </c>
      <c r="B107" s="40">
        <f>blismm!P100</f>
        <v>4411</v>
      </c>
      <c r="C107" s="28">
        <f>B107/(32766/2)</f>
        <v>0.269242507477263</v>
      </c>
      <c r="D107" s="17">
        <f>SQRT(2*LN(1/C107))</f>
        <v>1.6199646852418257</v>
      </c>
      <c r="E107" s="11">
        <f>D107*$U$24</f>
        <v>1.670710079007026</v>
      </c>
      <c r="F107">
        <f>blismm!K99</f>
        <v>0</v>
      </c>
      <c r="G107" s="17">
        <f>$S$26*F107</f>
        <v>0</v>
      </c>
      <c r="H107" s="30" t="e">
        <f>0.98*$G$3/I107*206265</f>
        <v>#DIV/0!</v>
      </c>
      <c r="I107" s="31">
        <f>(POWER($G$3,-1/5))*(POWER(G107*G107/($P$18*$T$2),(3/5)))*206265</f>
        <v>0</v>
      </c>
      <c r="J107">
        <f>blismm!L99</f>
        <v>0</v>
      </c>
      <c r="K107" s="17">
        <f>$S$26*J107</f>
        <v>0</v>
      </c>
      <c r="L107" s="30" t="e">
        <f>0.98*$G$3/M107*206265</f>
        <v>#DIV/0!</v>
      </c>
      <c r="M107" s="31">
        <f>(POWER($G$3,-1/5))*(POWER(K107*K107/($R$18*$T$2),(3/5)))*206265</f>
        <v>0</v>
      </c>
      <c r="N107" s="32">
        <f>(((POWER($G$3,-1/5))*(POWER(G107*G107/($P$18*$T$2),(3/5)))+(POWER($G$3,-1/5))*(POWER(K107*K107/($R$18*$T$2),(3/5))))/2)*206265</f>
        <v>0</v>
      </c>
      <c r="O107" s="30" t="e">
        <f>0.98*$G$3/N107*206265</f>
        <v>#DIV/0!</v>
      </c>
    </row>
    <row r="108" spans="1:15" ht="12">
      <c r="A108" s="40">
        <v>98</v>
      </c>
      <c r="B108" s="40">
        <f>blismm!P101</f>
        <v>4929</v>
      </c>
      <c r="C108" s="28">
        <f>B108/(32766/2)</f>
        <v>0.30086064823292435</v>
      </c>
      <c r="D108" s="17">
        <f>SQRT(2*LN(1/C108))</f>
        <v>1.5499084386600943</v>
      </c>
      <c r="E108" s="11">
        <f>D108*$U$24</f>
        <v>1.598459320501122</v>
      </c>
      <c r="F108">
        <f>blismm!K100</f>
        <v>0</v>
      </c>
      <c r="G108" s="17">
        <f>$S$26*F108</f>
        <v>0</v>
      </c>
      <c r="H108" s="30" t="e">
        <f>0.98*$G$3/I108*206265</f>
        <v>#DIV/0!</v>
      </c>
      <c r="I108" s="31">
        <f>(POWER($G$3,-1/5))*(POWER(G108*G108/($P$18*$T$2),(3/5)))*206265</f>
        <v>0</v>
      </c>
      <c r="J108">
        <f>blismm!L100</f>
        <v>0</v>
      </c>
      <c r="K108" s="17">
        <f>$S$26*J108</f>
        <v>0</v>
      </c>
      <c r="L108" s="30" t="e">
        <f>0.98*$G$3/M108*206265</f>
        <v>#DIV/0!</v>
      </c>
      <c r="M108" s="31">
        <f>(POWER($G$3,-1/5))*(POWER(K108*K108/($R$18*$T$2),(3/5)))*206265</f>
        <v>0</v>
      </c>
      <c r="N108" s="32">
        <f>(((POWER($G$3,-1/5))*(POWER(G108*G108/($P$18*$T$2),(3/5)))+(POWER($G$3,-1/5))*(POWER(K108*K108/($R$18*$T$2),(3/5))))/2)*206265</f>
        <v>0</v>
      </c>
      <c r="O108" s="30" t="e">
        <f>0.98*$G$3/N108*206265</f>
        <v>#DIV/0!</v>
      </c>
    </row>
    <row r="109" spans="1:15" ht="12">
      <c r="A109" s="40">
        <v>99</v>
      </c>
      <c r="B109" s="40">
        <f>blismm!P102</f>
        <v>5952</v>
      </c>
      <c r="C109" s="28">
        <f>B109/(32766/2)</f>
        <v>0.36330342428126716</v>
      </c>
      <c r="D109" s="17">
        <f>SQRT(2*LN(1/C109))</f>
        <v>1.4230368331897356</v>
      </c>
      <c r="E109" s="11">
        <f>D109*$U$24</f>
        <v>1.4676134619894041</v>
      </c>
      <c r="F109">
        <f>blismm!K101</f>
        <v>0</v>
      </c>
      <c r="G109" s="17">
        <f>$S$26*F109</f>
        <v>0</v>
      </c>
      <c r="H109" s="30" t="e">
        <f>0.98*$G$3/I109*206265</f>
        <v>#DIV/0!</v>
      </c>
      <c r="I109" s="31">
        <f>(POWER($G$3,-1/5))*(POWER(G109*G109/($P$18*$T$2),(3/5)))*206265</f>
        <v>0</v>
      </c>
      <c r="J109">
        <f>blismm!L101</f>
        <v>0</v>
      </c>
      <c r="K109" s="17">
        <f>$S$26*J109</f>
        <v>0</v>
      </c>
      <c r="L109" s="30" t="e">
        <f>0.98*$G$3/M109*206265</f>
        <v>#DIV/0!</v>
      </c>
      <c r="M109" s="31">
        <f>(POWER($G$3,-1/5))*(POWER(K109*K109/($R$18*$T$2),(3/5)))*206265</f>
        <v>0</v>
      </c>
      <c r="N109" s="32">
        <f>(((POWER($G$3,-1/5))*(POWER(G109*G109/($P$18*$T$2),(3/5)))+(POWER($G$3,-1/5))*(POWER(K109*K109/($R$18*$T$2),(3/5))))/2)*206265</f>
        <v>0</v>
      </c>
      <c r="O109" s="30" t="e">
        <f>0.98*$G$3/N109*206265</f>
        <v>#DIV/0!</v>
      </c>
    </row>
    <row r="110" spans="1:15" ht="12">
      <c r="A110" s="40">
        <v>100</v>
      </c>
      <c r="B110" s="40">
        <f>blismm!P103</f>
        <v>4522</v>
      </c>
      <c r="C110" s="28">
        <f>B110/(32766/2)</f>
        <v>0.2760178233534762</v>
      </c>
      <c r="D110" s="17">
        <f>SQRT(2*LN(1/C110))</f>
        <v>1.6045496801173518</v>
      </c>
      <c r="E110" s="11">
        <f>D110*$U$24</f>
        <v>1.654812198847028</v>
      </c>
      <c r="F110">
        <f>blismm!K102</f>
        <v>0</v>
      </c>
      <c r="G110" s="17">
        <f>$S$26*F110</f>
        <v>0</v>
      </c>
      <c r="H110" s="30" t="e">
        <f>0.98*$G$3/I110*206265</f>
        <v>#DIV/0!</v>
      </c>
      <c r="I110" s="31">
        <f>(POWER($G$3,-1/5))*(POWER(G110*G110/($P$18*$T$2),(3/5)))*206265</f>
        <v>0</v>
      </c>
      <c r="J110">
        <f>blismm!L102</f>
        <v>0</v>
      </c>
      <c r="K110" s="17">
        <f>$S$26*J110</f>
        <v>0</v>
      </c>
      <c r="L110" s="30" t="e">
        <f>0.98*$G$3/M110*206265</f>
        <v>#DIV/0!</v>
      </c>
      <c r="M110" s="31">
        <f>(POWER($G$3,-1/5))*(POWER(K110*K110/($R$18*$T$2),(3/5)))*206265</f>
        <v>0</v>
      </c>
      <c r="N110" s="32">
        <f>(((POWER($G$3,-1/5))*(POWER(G110*G110/($P$18*$T$2),(3/5)))+(POWER($G$3,-1/5))*(POWER(K110*K110/($R$18*$T$2),(3/5))))/2)*206265</f>
        <v>0</v>
      </c>
      <c r="O110" s="30" t="e">
        <f>0.98*$G$3/N110*206265</f>
        <v>#DIV/0!</v>
      </c>
    </row>
    <row r="111" spans="1:15" ht="12">
      <c r="A111" s="40">
        <v>101</v>
      </c>
      <c r="B111" s="40">
        <f>blismm!P104</f>
        <v>4031</v>
      </c>
      <c r="C111" s="28">
        <f>B111/(32766/2)</f>
        <v>0.24604773240554234</v>
      </c>
      <c r="D111" s="17">
        <f>SQRT(2*LN(1/C111))</f>
        <v>1.674652040098538</v>
      </c>
      <c r="E111" s="11">
        <f>D111*$U$24</f>
        <v>1.727110515254625</v>
      </c>
      <c r="F111">
        <f>blismm!K103</f>
        <v>0</v>
      </c>
      <c r="G111" s="17">
        <f>$S$26*F111</f>
        <v>0</v>
      </c>
      <c r="H111" s="30" t="e">
        <f>0.98*$G$3/I111*206265</f>
        <v>#DIV/0!</v>
      </c>
      <c r="I111" s="31">
        <f>(POWER($G$3,-1/5))*(POWER(G111*G111/($P$18*$T$2),(3/5)))*206265</f>
        <v>0</v>
      </c>
      <c r="J111">
        <f>blismm!L103</f>
        <v>0</v>
      </c>
      <c r="K111" s="17">
        <f>$S$26*J111</f>
        <v>0</v>
      </c>
      <c r="L111" s="30" t="e">
        <f>0.98*$G$3/M111*206265</f>
        <v>#DIV/0!</v>
      </c>
      <c r="M111" s="31">
        <f>(POWER($G$3,-1/5))*(POWER(K111*K111/($R$18*$T$2),(3/5)))*206265</f>
        <v>0</v>
      </c>
      <c r="N111" s="32">
        <f>(((POWER($G$3,-1/5))*(POWER(G111*G111/($P$18*$T$2),(3/5)))+(POWER($G$3,-1/5))*(POWER(K111*K111/($R$18*$T$2),(3/5))))/2)*206265</f>
        <v>0</v>
      </c>
      <c r="O111" s="30" t="e">
        <f>0.98*$G$3/N111*206265</f>
        <v>#DIV/0!</v>
      </c>
    </row>
    <row r="112" spans="1:15" ht="12">
      <c r="A112" s="40">
        <v>102</v>
      </c>
      <c r="B112" s="40">
        <f>blismm!P105</f>
        <v>9767</v>
      </c>
      <c r="C112" s="28">
        <f>B112/(32766/2)</f>
        <v>0.5961667582249893</v>
      </c>
      <c r="D112" s="17">
        <f>SQRT(2*LN(1/C112))</f>
        <v>1.01708884112725</v>
      </c>
      <c r="E112" s="11">
        <f>D112*$U$24</f>
        <v>1.0489491490755611</v>
      </c>
      <c r="F112">
        <f>blismm!K104</f>
        <v>0</v>
      </c>
      <c r="G112" s="17">
        <f>$S$26*F112</f>
        <v>0</v>
      </c>
      <c r="H112" s="30" t="e">
        <f>0.98*$G$3/I112*206265</f>
        <v>#DIV/0!</v>
      </c>
      <c r="I112" s="31">
        <f>(POWER($G$3,-1/5))*(POWER(G112*G112/($P$18*$T$2),(3/5)))*206265</f>
        <v>0</v>
      </c>
      <c r="J112">
        <f>blismm!L104</f>
        <v>0</v>
      </c>
      <c r="K112" s="17">
        <f>$S$26*J112</f>
        <v>0</v>
      </c>
      <c r="L112" s="30" t="e">
        <f>0.98*$G$3/M112*206265</f>
        <v>#DIV/0!</v>
      </c>
      <c r="M112" s="31">
        <f>(POWER($G$3,-1/5))*(POWER(K112*K112/($R$18*$T$2),(3/5)))*206265</f>
        <v>0</v>
      </c>
      <c r="N112" s="32">
        <f>(((POWER($G$3,-1/5))*(POWER(G112*G112/($P$18*$T$2),(3/5)))+(POWER($G$3,-1/5))*(POWER(K112*K112/($R$18*$T$2),(3/5))))/2)*206265</f>
        <v>0</v>
      </c>
      <c r="O112" s="30" t="e">
        <f>0.98*$G$3/N112*206265</f>
        <v>#DIV/0!</v>
      </c>
    </row>
    <row r="113" spans="1:15" ht="12">
      <c r="A113" s="40">
        <v>103</v>
      </c>
      <c r="B113" s="40">
        <f>blismm!P106</f>
        <v>5428</v>
      </c>
      <c r="C113" s="28">
        <f>B113/(32766/2)</f>
        <v>0.3313190502349997</v>
      </c>
      <c r="D113" s="17">
        <f>SQRT(2*LN(1/C113))</f>
        <v>1.4863872105649345</v>
      </c>
      <c r="E113" s="11">
        <f>D113*$U$24</f>
        <v>1.532948289935881</v>
      </c>
      <c r="F113">
        <f>blismm!K105</f>
        <v>0</v>
      </c>
      <c r="G113" s="17">
        <f>$S$26*F113</f>
        <v>0</v>
      </c>
      <c r="H113" s="30" t="e">
        <f>0.98*$G$3/I113*206265</f>
        <v>#DIV/0!</v>
      </c>
      <c r="I113" s="31">
        <f>(POWER($G$3,-1/5))*(POWER(G113*G113/($P$18*$T$2),(3/5)))*206265</f>
        <v>0</v>
      </c>
      <c r="J113">
        <f>blismm!L105</f>
        <v>0</v>
      </c>
      <c r="K113" s="17">
        <f>$S$26*J113</f>
        <v>0</v>
      </c>
      <c r="L113" s="30" t="e">
        <f>0.98*$G$3/M113*206265</f>
        <v>#DIV/0!</v>
      </c>
      <c r="M113" s="31">
        <f>(POWER($G$3,-1/5))*(POWER(K113*K113/($R$18*$T$2),(3/5)))*206265</f>
        <v>0</v>
      </c>
      <c r="N113" s="32">
        <f>(((POWER($G$3,-1/5))*(POWER(G113*G113/($P$18*$T$2),(3/5)))+(POWER($G$3,-1/5))*(POWER(K113*K113/($R$18*$T$2),(3/5))))/2)*206265</f>
        <v>0</v>
      </c>
      <c r="O113" s="30" t="e">
        <f>0.98*$G$3/N113*206265</f>
        <v>#DIV/0!</v>
      </c>
    </row>
    <row r="114" spans="1:15" ht="12">
      <c r="A114" s="40">
        <v>104</v>
      </c>
      <c r="B114" s="40">
        <f>blismm!P107</f>
        <v>3379</v>
      </c>
      <c r="C114" s="28">
        <f>B114/(32766/2)</f>
        <v>0.20625038149301106</v>
      </c>
      <c r="D114" s="17">
        <f>SQRT(2*LN(1/C114))</f>
        <v>1.776887393227817</v>
      </c>
      <c r="E114" s="11">
        <f>D114*$U$24</f>
        <v>1.8325483908206786</v>
      </c>
      <c r="F114">
        <f>blismm!K106</f>
        <v>0</v>
      </c>
      <c r="G114" s="17">
        <f>$S$26*F114</f>
        <v>0</v>
      </c>
      <c r="H114" s="30" t="e">
        <f>0.98*$G$3/I114*206265</f>
        <v>#DIV/0!</v>
      </c>
      <c r="I114" s="31">
        <f>(POWER($G$3,-1/5))*(POWER(G114*G114/($P$18*$T$2),(3/5)))*206265</f>
        <v>0</v>
      </c>
      <c r="J114">
        <f>blismm!L106</f>
        <v>0</v>
      </c>
      <c r="K114" s="17">
        <f>$S$26*J114</f>
        <v>0</v>
      </c>
      <c r="L114" s="30" t="e">
        <f>0.98*$G$3/M114*206265</f>
        <v>#DIV/0!</v>
      </c>
      <c r="M114" s="31">
        <f>(POWER($G$3,-1/5))*(POWER(K114*K114/($R$18*$T$2),(3/5)))*206265</f>
        <v>0</v>
      </c>
      <c r="N114" s="32">
        <f>(((POWER($G$3,-1/5))*(POWER(G114*G114/($P$18*$T$2),(3/5)))+(POWER($G$3,-1/5))*(POWER(K114*K114/($R$18*$T$2),(3/5))))/2)*206265</f>
        <v>0</v>
      </c>
      <c r="O114" s="30" t="e">
        <f>0.98*$G$3/N114*206265</f>
        <v>#DIV/0!</v>
      </c>
    </row>
    <row r="115" spans="1:15" ht="12">
      <c r="A115" s="40">
        <v>105</v>
      </c>
      <c r="B115" s="40">
        <f>blismm!P108</f>
        <v>5958</v>
      </c>
      <c r="C115" s="28">
        <f>B115/(32766/2)</f>
        <v>0.3636696575718733</v>
      </c>
      <c r="D115" s="17">
        <f>SQRT(2*LN(1/C115))</f>
        <v>1.422328624156201</v>
      </c>
      <c r="E115" s="11">
        <f>D115*$U$24</f>
        <v>1.466883068307894</v>
      </c>
      <c r="F115">
        <f>blismm!K107</f>
        <v>0</v>
      </c>
      <c r="G115" s="17">
        <f>$S$26*F115</f>
        <v>0</v>
      </c>
      <c r="H115" s="30" t="e">
        <f>0.98*$G$3/I115*206265</f>
        <v>#DIV/0!</v>
      </c>
      <c r="I115" s="31">
        <f>(POWER($G$3,-1/5))*(POWER(G115*G115/($P$18*$T$2),(3/5)))*206265</f>
        <v>0</v>
      </c>
      <c r="J115">
        <f>blismm!L107</f>
        <v>0</v>
      </c>
      <c r="K115" s="17">
        <f>$S$26*J115</f>
        <v>0</v>
      </c>
      <c r="L115" s="30" t="e">
        <f>0.98*$G$3/M115*206265</f>
        <v>#DIV/0!</v>
      </c>
      <c r="M115" s="31">
        <f>(POWER($G$3,-1/5))*(POWER(K115*K115/($R$18*$T$2),(3/5)))*206265</f>
        <v>0</v>
      </c>
      <c r="N115" s="32">
        <f>(((POWER($G$3,-1/5))*(POWER(G115*G115/($P$18*$T$2),(3/5)))+(POWER($G$3,-1/5))*(POWER(K115*K115/($R$18*$T$2),(3/5))))/2)*206265</f>
        <v>0</v>
      </c>
      <c r="O115" s="30" t="e">
        <f>0.98*$G$3/N115*206265</f>
        <v>#DIV/0!</v>
      </c>
    </row>
    <row r="116" spans="1:15" ht="12">
      <c r="A116" s="40">
        <v>106</v>
      </c>
      <c r="B116" s="40">
        <f>blismm!P109</f>
        <v>6197</v>
      </c>
      <c r="C116" s="28">
        <f>B116/(32766/2)</f>
        <v>0.3782579503143502</v>
      </c>
      <c r="D116" s="17">
        <f>SQRT(2*LN(1/C116))</f>
        <v>1.394402314870537</v>
      </c>
      <c r="E116" s="11">
        <f>D116*$U$24</f>
        <v>1.4380819673838565</v>
      </c>
      <c r="F116">
        <f>blismm!K108</f>
        <v>0</v>
      </c>
      <c r="G116" s="17">
        <f>$S$26*F116</f>
        <v>0</v>
      </c>
      <c r="H116" s="30" t="e">
        <f>0.98*$G$3/I116*206265</f>
        <v>#DIV/0!</v>
      </c>
      <c r="I116" s="31">
        <f>(POWER($G$3,-1/5))*(POWER(G116*G116/($P$18*$T$2),(3/5)))*206265</f>
        <v>0</v>
      </c>
      <c r="J116">
        <f>blismm!L108</f>
        <v>0</v>
      </c>
      <c r="K116" s="17">
        <f>$S$26*J116</f>
        <v>0</v>
      </c>
      <c r="L116" s="30" t="e">
        <f>0.98*$G$3/M116*206265</f>
        <v>#DIV/0!</v>
      </c>
      <c r="M116" s="31">
        <f>(POWER($G$3,-1/5))*(POWER(K116*K116/($R$18*$T$2),(3/5)))*206265</f>
        <v>0</v>
      </c>
      <c r="N116" s="32">
        <f>(((POWER($G$3,-1/5))*(POWER(G116*G116/($P$18*$T$2),(3/5)))+(POWER($G$3,-1/5))*(POWER(K116*K116/($R$18*$T$2),(3/5))))/2)*206265</f>
        <v>0</v>
      </c>
      <c r="O116" s="30" t="e">
        <f>0.98*$G$3/N116*206265</f>
        <v>#DIV/0!</v>
      </c>
    </row>
    <row r="117" spans="1:15" ht="12">
      <c r="A117" s="40">
        <v>107</v>
      </c>
      <c r="B117" s="40">
        <f>blismm!P110</f>
        <v>7831</v>
      </c>
      <c r="C117" s="28">
        <f>B117/(32766/2)</f>
        <v>0.4779954831227492</v>
      </c>
      <c r="D117" s="17">
        <f>SQRT(2*LN(1/C117))</f>
        <v>1.2150341526634763</v>
      </c>
      <c r="E117" s="11">
        <f>D117*$U$24</f>
        <v>1.2530950974956596</v>
      </c>
      <c r="F117">
        <f>blismm!K109</f>
        <v>0</v>
      </c>
      <c r="G117" s="17">
        <f>$S$26*F117</f>
        <v>0</v>
      </c>
      <c r="H117" s="30" t="e">
        <f>0.98*$G$3/I117*206265</f>
        <v>#DIV/0!</v>
      </c>
      <c r="I117" s="31">
        <f>(POWER($G$3,-1/5))*(POWER(G117*G117/($P$18*$T$2),(3/5)))*206265</f>
        <v>0</v>
      </c>
      <c r="J117">
        <f>blismm!L109</f>
        <v>0</v>
      </c>
      <c r="K117" s="17">
        <f>$S$26*J117</f>
        <v>0</v>
      </c>
      <c r="L117" s="30" t="e">
        <f>0.98*$G$3/M117*206265</f>
        <v>#DIV/0!</v>
      </c>
      <c r="M117" s="31">
        <f>(POWER($G$3,-1/5))*(POWER(K117*K117/($R$18*$T$2),(3/5)))*206265</f>
        <v>0</v>
      </c>
      <c r="N117" s="32">
        <f>(((POWER($G$3,-1/5))*(POWER(G117*G117/($P$18*$T$2),(3/5)))+(POWER($G$3,-1/5))*(POWER(K117*K117/($R$18*$T$2),(3/5))))/2)*206265</f>
        <v>0</v>
      </c>
      <c r="O117" s="30" t="e">
        <f>0.98*$G$3/N117*206265</f>
        <v>#DIV/0!</v>
      </c>
    </row>
    <row r="118" spans="1:15" ht="12">
      <c r="A118" s="40">
        <v>108</v>
      </c>
      <c r="B118" s="40">
        <f>blismm!P111</f>
        <v>6464</v>
      </c>
      <c r="C118" s="28">
        <f>B118/(32766/2)</f>
        <v>0.3945553317463224</v>
      </c>
      <c r="D118" s="17">
        <f>SQRT(2*LN(1/C118))</f>
        <v>1.3638151565511598</v>
      </c>
      <c r="E118" s="11">
        <f>D118*$U$24</f>
        <v>1.4065366663301249</v>
      </c>
      <c r="F118">
        <f>blismm!K110</f>
        <v>0</v>
      </c>
      <c r="G118" s="17">
        <f>$S$26*F118</f>
        <v>0</v>
      </c>
      <c r="H118" s="30" t="e">
        <f>0.98*$G$3/I118*206265</f>
        <v>#DIV/0!</v>
      </c>
      <c r="I118" s="31">
        <f>(POWER($G$3,-1/5))*(POWER(G118*G118/($P$18*$T$2),(3/5)))*206265</f>
        <v>0</v>
      </c>
      <c r="J118">
        <f>blismm!L110</f>
        <v>0</v>
      </c>
      <c r="K118" s="17">
        <f>$S$26*J118</f>
        <v>0</v>
      </c>
      <c r="L118" s="30" t="e">
        <f>0.98*$G$3/M118*206265</f>
        <v>#DIV/0!</v>
      </c>
      <c r="M118" s="31">
        <f>(POWER($G$3,-1/5))*(POWER(K118*K118/($R$18*$T$2),(3/5)))*206265</f>
        <v>0</v>
      </c>
      <c r="N118" s="32">
        <f>(((POWER($G$3,-1/5))*(POWER(G118*G118/($P$18*$T$2),(3/5)))+(POWER($G$3,-1/5))*(POWER(K118*K118/($R$18*$T$2),(3/5))))/2)*206265</f>
        <v>0</v>
      </c>
      <c r="O118" s="30" t="e">
        <f>0.98*$G$3/N118*206265</f>
        <v>#DIV/0!</v>
      </c>
    </row>
    <row r="119" spans="1:15" ht="12">
      <c r="A119" s="40">
        <v>109</v>
      </c>
      <c r="B119" s="40">
        <f>blismm!P112</f>
        <v>1034</v>
      </c>
      <c r="C119" s="28">
        <f>B119/(32766/2)</f>
        <v>0.06311420374778734</v>
      </c>
      <c r="D119" s="17">
        <f>SQRT(2*LN(1/C119))</f>
        <v>2.3506634960163435</v>
      </c>
      <c r="E119" s="11">
        <f>D119*$U$24</f>
        <v>2.4242980300290555</v>
      </c>
      <c r="F119">
        <f>blismm!K111</f>
        <v>0</v>
      </c>
      <c r="G119" s="17">
        <f>$S$26*F119</f>
        <v>0</v>
      </c>
      <c r="H119" s="30" t="e">
        <f>0.98*$G$3/I119*206265</f>
        <v>#DIV/0!</v>
      </c>
      <c r="I119" s="31">
        <f>(POWER($G$3,-1/5))*(POWER(G119*G119/($P$18*$T$2),(3/5)))*206265</f>
        <v>0</v>
      </c>
      <c r="J119">
        <f>blismm!L111</f>
        <v>0</v>
      </c>
      <c r="K119" s="17">
        <f>$S$26*J119</f>
        <v>0</v>
      </c>
      <c r="L119" s="30" t="e">
        <f>0.98*$G$3/M119*206265</f>
        <v>#DIV/0!</v>
      </c>
      <c r="M119" s="31">
        <f>(POWER($G$3,-1/5))*(POWER(K119*K119/($R$18*$T$2),(3/5)))*206265</f>
        <v>0</v>
      </c>
      <c r="N119" s="32">
        <f>(((POWER($G$3,-1/5))*(POWER(G119*G119/($P$18*$T$2),(3/5)))+(POWER($G$3,-1/5))*(POWER(K119*K119/($R$18*$T$2),(3/5))))/2)*206265</f>
        <v>0</v>
      </c>
      <c r="O119" s="30" t="e">
        <f>0.98*$G$3/N119*206265</f>
        <v>#DIV/0!</v>
      </c>
    </row>
    <row r="120" spans="1:15" ht="12">
      <c r="A120" s="40">
        <v>110</v>
      </c>
      <c r="B120" s="40">
        <f>blismm!P113</f>
        <v>4643</v>
      </c>
      <c r="C120" s="28">
        <f>B120/(32766/2)</f>
        <v>0.2834035280473662</v>
      </c>
      <c r="D120" s="17">
        <f>SQRT(2*LN(1/C120))</f>
        <v>1.5880072435605208</v>
      </c>
      <c r="E120" s="11">
        <f>D120*$U$24</f>
        <v>1.6377515704650543</v>
      </c>
      <c r="F120">
        <f>blismm!K112</f>
        <v>0</v>
      </c>
      <c r="G120" s="17">
        <f>$S$26*F120</f>
        <v>0</v>
      </c>
      <c r="H120" s="30" t="e">
        <f>0.98*$G$3/I120*206265</f>
        <v>#DIV/0!</v>
      </c>
      <c r="I120" s="31">
        <f>(POWER($G$3,-1/5))*(POWER(G120*G120/($P$18*$T$2),(3/5)))*206265</f>
        <v>0</v>
      </c>
      <c r="J120">
        <f>blismm!L112</f>
        <v>0</v>
      </c>
      <c r="K120" s="17">
        <f>$S$26*J120</f>
        <v>0</v>
      </c>
      <c r="L120" s="30" t="e">
        <f>0.98*$G$3/M120*206265</f>
        <v>#DIV/0!</v>
      </c>
      <c r="M120" s="31">
        <f>(POWER($G$3,-1/5))*(POWER(K120*K120/($R$18*$T$2),(3/5)))*206265</f>
        <v>0</v>
      </c>
      <c r="N120" s="32">
        <f>(((POWER($G$3,-1/5))*(POWER(G120*G120/($P$18*$T$2),(3/5)))+(POWER($G$3,-1/5))*(POWER(K120*K120/($R$18*$T$2),(3/5))))/2)*206265</f>
        <v>0</v>
      </c>
      <c r="O120" s="30" t="e">
        <f>0.98*$G$3/N120*206265</f>
        <v>#DIV/0!</v>
      </c>
    </row>
    <row r="121" spans="1:15" ht="12">
      <c r="A121" s="40">
        <v>111</v>
      </c>
      <c r="B121" s="40">
        <f>blismm!P114</f>
        <v>6799</v>
      </c>
      <c r="C121" s="28">
        <f>B121/(32766/2)</f>
        <v>0.41500335713849723</v>
      </c>
      <c r="D121" s="17">
        <f>SQRT(2*LN(1/C121))</f>
        <v>1.3262493500799943</v>
      </c>
      <c r="E121" s="11">
        <f>D121*$U$24</f>
        <v>1.3677941109712501</v>
      </c>
      <c r="F121">
        <f>blismm!K113</f>
        <v>0</v>
      </c>
      <c r="G121" s="17">
        <f>$S$26*F121</f>
        <v>0</v>
      </c>
      <c r="H121" s="30" t="e">
        <f>0.98*$G$3/I121*206265</f>
        <v>#DIV/0!</v>
      </c>
      <c r="I121" s="31">
        <f>(POWER($G$3,-1/5))*(POWER(G121*G121/($P$18*$T$2),(3/5)))*206265</f>
        <v>0</v>
      </c>
      <c r="J121">
        <f>blismm!L113</f>
        <v>0</v>
      </c>
      <c r="K121" s="17">
        <f>$S$26*J121</f>
        <v>0</v>
      </c>
      <c r="L121" s="30" t="e">
        <f>0.98*$G$3/M121*206265</f>
        <v>#DIV/0!</v>
      </c>
      <c r="M121" s="31">
        <f>(POWER($G$3,-1/5))*(POWER(K121*K121/($R$18*$T$2),(3/5)))*206265</f>
        <v>0</v>
      </c>
      <c r="N121" s="32">
        <f>(((POWER($G$3,-1/5))*(POWER(G121*G121/($P$18*$T$2),(3/5)))+(POWER($G$3,-1/5))*(POWER(K121*K121/($R$18*$T$2),(3/5))))/2)*206265</f>
        <v>0</v>
      </c>
      <c r="O121" s="30" t="e">
        <f>0.98*$G$3/N121*206265</f>
        <v>#DIV/0!</v>
      </c>
    </row>
    <row r="122" spans="1:15" ht="12">
      <c r="A122" s="40">
        <v>112</v>
      </c>
      <c r="B122" s="40">
        <f>blismm!P115</f>
        <v>5229</v>
      </c>
      <c r="C122" s="28">
        <f>B122/(32766/2)</f>
        <v>0.31917231276323016</v>
      </c>
      <c r="D122" s="17">
        <f>SQRT(2*LN(1/C122))</f>
        <v>1.5113068230059261</v>
      </c>
      <c r="E122" s="11">
        <f>D122*$U$24</f>
        <v>1.558648509236587</v>
      </c>
      <c r="F122">
        <f>blismm!K114</f>
        <v>0</v>
      </c>
      <c r="G122" s="17">
        <f>$S$26*F122</f>
        <v>0</v>
      </c>
      <c r="H122" s="30" t="e">
        <f>0.98*$G$3/I122*206265</f>
        <v>#DIV/0!</v>
      </c>
      <c r="I122" s="31">
        <f>(POWER($G$3,-1/5))*(POWER(G122*G122/($P$18*$T$2),(3/5)))*206265</f>
        <v>0</v>
      </c>
      <c r="J122">
        <f>blismm!L114</f>
        <v>0</v>
      </c>
      <c r="K122" s="17">
        <f>$S$26*J122</f>
        <v>0</v>
      </c>
      <c r="L122" s="30" t="e">
        <f>0.98*$G$3/M122*206265</f>
        <v>#DIV/0!</v>
      </c>
      <c r="M122" s="31">
        <f>(POWER($G$3,-1/5))*(POWER(K122*K122/($R$18*$T$2),(3/5)))*206265</f>
        <v>0</v>
      </c>
      <c r="N122" s="32">
        <f>(((POWER($G$3,-1/5))*(POWER(G122*G122/($P$18*$T$2),(3/5)))+(POWER($G$3,-1/5))*(POWER(K122*K122/($R$18*$T$2),(3/5))))/2)*206265</f>
        <v>0</v>
      </c>
      <c r="O122" s="30" t="e">
        <f>0.98*$G$3/N122*206265</f>
        <v>#DIV/0!</v>
      </c>
    </row>
    <row r="123" spans="1:15" ht="12">
      <c r="A123" s="40">
        <v>113</v>
      </c>
      <c r="B123" s="40">
        <f>blismm!P116</f>
        <v>3810</v>
      </c>
      <c r="C123" s="28">
        <f>B123/(32766/2)</f>
        <v>0.23255813953488372</v>
      </c>
      <c r="D123" s="17">
        <f>SQRT(2*LN(1/C123))</f>
        <v>1.7079900600995994</v>
      </c>
      <c r="E123" s="11">
        <f>D123*$U$24</f>
        <v>1.7614928487322195</v>
      </c>
      <c r="F123">
        <f>blismm!K115</f>
        <v>0</v>
      </c>
      <c r="G123" s="17">
        <f>$S$26*F123</f>
        <v>0</v>
      </c>
      <c r="H123" s="30" t="e">
        <f>0.98*$G$3/I123*206265</f>
        <v>#DIV/0!</v>
      </c>
      <c r="I123" s="31">
        <f>(POWER($G$3,-1/5))*(POWER(G123*G123/($P$18*$T$2),(3/5)))*206265</f>
        <v>0</v>
      </c>
      <c r="J123">
        <f>blismm!L115</f>
        <v>0</v>
      </c>
      <c r="K123" s="17">
        <f>$S$26*J123</f>
        <v>0</v>
      </c>
      <c r="L123" s="30" t="e">
        <f>0.98*$G$3/M123*206265</f>
        <v>#DIV/0!</v>
      </c>
      <c r="M123" s="31">
        <f>(POWER($G$3,-1/5))*(POWER(K123*K123/($R$18*$T$2),(3/5)))*206265</f>
        <v>0</v>
      </c>
      <c r="N123" s="32">
        <f>(((POWER($G$3,-1/5))*(POWER(G123*G123/($P$18*$T$2),(3/5)))+(POWER($G$3,-1/5))*(POWER(K123*K123/($R$18*$T$2),(3/5))))/2)*206265</f>
        <v>0</v>
      </c>
      <c r="O123" s="30" t="e">
        <f>0.98*$G$3/N123*206265</f>
        <v>#DIV/0!</v>
      </c>
    </row>
    <row r="124" spans="1:15" ht="12">
      <c r="A124" s="40">
        <v>114</v>
      </c>
      <c r="B124" s="40">
        <f>blismm!P117</f>
        <v>6820</v>
      </c>
      <c r="C124" s="28">
        <f>B124/(32766/2)</f>
        <v>0.4162851736556186</v>
      </c>
      <c r="D124" s="17">
        <f>SQRT(2*LN(1/C124))</f>
        <v>1.3239220067532345</v>
      </c>
      <c r="E124" s="11">
        <f>D124*$U$24</f>
        <v>1.3653938636147795</v>
      </c>
      <c r="F124">
        <f>blismm!K116</f>
        <v>0</v>
      </c>
      <c r="G124" s="17">
        <f>$S$26*F124</f>
        <v>0</v>
      </c>
      <c r="H124" s="30" t="e">
        <f>0.98*$G$3/I124*206265</f>
        <v>#DIV/0!</v>
      </c>
      <c r="I124" s="31">
        <f>(POWER($G$3,-1/5))*(POWER(G124*G124/($P$18*$T$2),(3/5)))*206265</f>
        <v>0</v>
      </c>
      <c r="J124">
        <f>blismm!L116</f>
        <v>0</v>
      </c>
      <c r="K124" s="17">
        <f>$S$26*J124</f>
        <v>0</v>
      </c>
      <c r="L124" s="30" t="e">
        <f>0.98*$G$3/M124*206265</f>
        <v>#DIV/0!</v>
      </c>
      <c r="M124" s="31">
        <f>(POWER($G$3,-1/5))*(POWER(K124*K124/($R$18*$T$2),(3/5)))*206265</f>
        <v>0</v>
      </c>
      <c r="N124" s="32">
        <f>(((POWER($G$3,-1/5))*(POWER(G124*G124/($P$18*$T$2),(3/5)))+(POWER($G$3,-1/5))*(POWER(K124*K124/($R$18*$T$2),(3/5))))/2)*206265</f>
        <v>0</v>
      </c>
      <c r="O124" s="30" t="e">
        <f>0.98*$G$3/N124*206265</f>
        <v>#DIV/0!</v>
      </c>
    </row>
    <row r="125" spans="1:15" ht="12">
      <c r="A125" s="40">
        <v>115</v>
      </c>
      <c r="B125" s="40">
        <f>blismm!P118</f>
        <v>3116</v>
      </c>
      <c r="C125" s="28">
        <f>B125/(32766/2)</f>
        <v>0.19019715558810962</v>
      </c>
      <c r="D125" s="17">
        <f>SQRT(2*LN(1/C125))</f>
        <v>1.821918814782714</v>
      </c>
      <c r="E125" s="11">
        <f>D125*$U$24</f>
        <v>1.8789904216557825</v>
      </c>
      <c r="F125">
        <f>blismm!K117</f>
        <v>0</v>
      </c>
      <c r="G125" s="17">
        <f>$S$26*F125</f>
        <v>0</v>
      </c>
      <c r="H125" s="30" t="e">
        <f>0.98*$G$3/I125*206265</f>
        <v>#DIV/0!</v>
      </c>
      <c r="I125" s="31">
        <f>(POWER($G$3,-1/5))*(POWER(G125*G125/($P$18*$T$2),(3/5)))*206265</f>
        <v>0</v>
      </c>
      <c r="J125">
        <f>blismm!L117</f>
        <v>0</v>
      </c>
      <c r="K125" s="17">
        <f>$S$26*J125</f>
        <v>0</v>
      </c>
      <c r="L125" s="30" t="e">
        <f>0.98*$G$3/M125*206265</f>
        <v>#DIV/0!</v>
      </c>
      <c r="M125" s="31">
        <f>(POWER($G$3,-1/5))*(POWER(K125*K125/($R$18*$T$2),(3/5)))*206265</f>
        <v>0</v>
      </c>
      <c r="N125" s="32">
        <f>(((POWER($G$3,-1/5))*(POWER(G125*G125/($P$18*$T$2),(3/5)))+(POWER($G$3,-1/5))*(POWER(K125*K125/($R$18*$T$2),(3/5))))/2)*206265</f>
        <v>0</v>
      </c>
      <c r="O125" s="30" t="e">
        <f>0.98*$G$3/N125*206265</f>
        <v>#DIV/0!</v>
      </c>
    </row>
    <row r="126" spans="1:15" ht="12">
      <c r="A126" s="40">
        <v>116</v>
      </c>
      <c r="B126" s="40">
        <f>blismm!P119</f>
        <v>7071</v>
      </c>
      <c r="C126" s="28">
        <f>B126/(32766/2)</f>
        <v>0.4316059329793078</v>
      </c>
      <c r="D126" s="17">
        <f>SQRT(2*LN(1/C126))</f>
        <v>1.296335064106516</v>
      </c>
      <c r="E126" s="11">
        <f>D126*$U$24</f>
        <v>1.3369427599896528</v>
      </c>
      <c r="F126">
        <f>blismm!K118</f>
        <v>0</v>
      </c>
      <c r="G126" s="17">
        <f>$S$26*F126</f>
        <v>0</v>
      </c>
      <c r="H126" s="30" t="e">
        <f>0.98*$G$3/I126*206265</f>
        <v>#DIV/0!</v>
      </c>
      <c r="I126" s="31">
        <f>(POWER($G$3,-1/5))*(POWER(G126*G126/($P$18*$T$2),(3/5)))*206265</f>
        <v>0</v>
      </c>
      <c r="J126">
        <f>blismm!L118</f>
        <v>0</v>
      </c>
      <c r="K126" s="17">
        <f>$S$26*J126</f>
        <v>0</v>
      </c>
      <c r="L126" s="30" t="e">
        <f>0.98*$G$3/M126*206265</f>
        <v>#DIV/0!</v>
      </c>
      <c r="M126" s="31">
        <f>(POWER($G$3,-1/5))*(POWER(K126*K126/($R$18*$T$2),(3/5)))*206265</f>
        <v>0</v>
      </c>
      <c r="N126" s="32">
        <f>(((POWER($G$3,-1/5))*(POWER(G126*G126/($P$18*$T$2),(3/5)))+(POWER($G$3,-1/5))*(POWER(K126*K126/($R$18*$T$2),(3/5))))/2)*206265</f>
        <v>0</v>
      </c>
      <c r="O126" s="30" t="e">
        <f>0.98*$G$3/N126*206265</f>
        <v>#DIV/0!</v>
      </c>
    </row>
    <row r="127" spans="1:15" ht="12">
      <c r="A127" s="40">
        <v>117</v>
      </c>
      <c r="B127" s="40">
        <f>blismm!P120</f>
        <v>3024</v>
      </c>
      <c r="C127" s="28">
        <f>B127/(32766/2)</f>
        <v>0.1845815784654825</v>
      </c>
      <c r="D127" s="17">
        <f>SQRT(2*LN(1/C127))</f>
        <v>1.8382947280133508</v>
      </c>
      <c r="E127" s="11">
        <f>D127*$U$24</f>
        <v>1.895879310368369</v>
      </c>
      <c r="F127">
        <f>blismm!K119</f>
        <v>0</v>
      </c>
      <c r="G127" s="17">
        <f>$S$26*F127</f>
        <v>0</v>
      </c>
      <c r="H127" s="30" t="e">
        <f>0.98*$G$3/I127*206265</f>
        <v>#DIV/0!</v>
      </c>
      <c r="I127" s="31">
        <f>(POWER($G$3,-1/5))*(POWER(G127*G127/($P$18*$T$2),(3/5)))*206265</f>
        <v>0</v>
      </c>
      <c r="J127">
        <f>blismm!L119</f>
        <v>0</v>
      </c>
      <c r="K127" s="17">
        <f>$S$26*J127</f>
        <v>0</v>
      </c>
      <c r="L127" s="30" t="e">
        <f>0.98*$G$3/M127*206265</f>
        <v>#DIV/0!</v>
      </c>
      <c r="M127" s="31">
        <f>(POWER($G$3,-1/5))*(POWER(K127*K127/($R$18*$T$2),(3/5)))*206265</f>
        <v>0</v>
      </c>
      <c r="N127" s="32">
        <f>(((POWER($G$3,-1/5))*(POWER(G127*G127/($P$18*$T$2),(3/5)))+(POWER($G$3,-1/5))*(POWER(K127*K127/($R$18*$T$2),(3/5))))/2)*206265</f>
        <v>0</v>
      </c>
      <c r="O127" s="30" t="e">
        <f>0.98*$G$3/N127*206265</f>
        <v>#DIV/0!</v>
      </c>
    </row>
    <row r="128" spans="1:15" ht="12">
      <c r="A128" s="40">
        <v>118</v>
      </c>
      <c r="B128" s="40">
        <f>blismm!P121</f>
        <v>5047</v>
      </c>
      <c r="C128" s="28">
        <f>B128/(32766/2)</f>
        <v>0.30806323628151133</v>
      </c>
      <c r="D128" s="17">
        <f>SQRT(2*LN(1/C128))</f>
        <v>1.5345684764649645</v>
      </c>
      <c r="E128" s="11">
        <f>D128*$U$24</f>
        <v>1.5826388339902295</v>
      </c>
      <c r="F128">
        <f>blismm!K120</f>
        <v>0</v>
      </c>
      <c r="G128" s="17">
        <f>$S$26*F128</f>
        <v>0</v>
      </c>
      <c r="H128" s="30" t="e">
        <f>0.98*$G$3/I128*206265</f>
        <v>#DIV/0!</v>
      </c>
      <c r="I128" s="31">
        <f>(POWER($G$3,-1/5))*(POWER(G128*G128/($P$18*$T$2),(3/5)))*206265</f>
        <v>0</v>
      </c>
      <c r="J128">
        <f>blismm!L120</f>
        <v>0</v>
      </c>
      <c r="K128" s="17">
        <f>$S$26*J128</f>
        <v>0</v>
      </c>
      <c r="L128" s="30" t="e">
        <f>0.98*$G$3/M128*206265</f>
        <v>#DIV/0!</v>
      </c>
      <c r="M128" s="31">
        <f>(POWER($G$3,-1/5))*(POWER(K128*K128/($R$18*$T$2),(3/5)))*206265</f>
        <v>0</v>
      </c>
      <c r="N128" s="32">
        <f>(((POWER($G$3,-1/5))*(POWER(G128*G128/($P$18*$T$2),(3/5)))+(POWER($G$3,-1/5))*(POWER(K128*K128/($R$18*$T$2),(3/5))))/2)*206265</f>
        <v>0</v>
      </c>
      <c r="O128" s="30" t="e">
        <f>0.98*$G$3/N128*206265</f>
        <v>#DIV/0!</v>
      </c>
    </row>
    <row r="129" spans="1:15" ht="12">
      <c r="A129" s="40">
        <v>119</v>
      </c>
      <c r="B129" s="40">
        <f>blismm!P122</f>
        <v>3877</v>
      </c>
      <c r="C129" s="28">
        <f>B129/(32766/2)</f>
        <v>0.2366477446133187</v>
      </c>
      <c r="D129" s="17">
        <f>SQRT(2*LN(1/C129))</f>
        <v>1.69775295797082</v>
      </c>
      <c r="E129" s="11">
        <f>D129*$U$24</f>
        <v>1.750935069379256</v>
      </c>
      <c r="F129">
        <f>blismm!K121</f>
        <v>0</v>
      </c>
      <c r="G129" s="17">
        <f>$S$26*F129</f>
        <v>0</v>
      </c>
      <c r="H129" s="30" t="e">
        <f>0.98*$G$3/I129*206265</f>
        <v>#DIV/0!</v>
      </c>
      <c r="I129" s="31">
        <f>(POWER($G$3,-1/5))*(POWER(G129*G129/($P$18*$T$2),(3/5)))*206265</f>
        <v>0</v>
      </c>
      <c r="J129">
        <f>blismm!L121</f>
        <v>0</v>
      </c>
      <c r="K129" s="17">
        <f>$S$26*J129</f>
        <v>0</v>
      </c>
      <c r="L129" s="30" t="e">
        <f>0.98*$G$3/M129*206265</f>
        <v>#DIV/0!</v>
      </c>
      <c r="M129" s="31">
        <f>(POWER($G$3,-1/5))*(POWER(K129*K129/($R$18*$T$2),(3/5)))*206265</f>
        <v>0</v>
      </c>
      <c r="N129" s="32">
        <f>(((POWER($G$3,-1/5))*(POWER(G129*G129/($P$18*$T$2),(3/5)))+(POWER($G$3,-1/5))*(POWER(K129*K129/($R$18*$T$2),(3/5))))/2)*206265</f>
        <v>0</v>
      </c>
      <c r="O129" s="30" t="e">
        <f>0.98*$G$3/N129*206265</f>
        <v>#DIV/0!</v>
      </c>
    </row>
    <row r="130" spans="1:15" ht="12">
      <c r="A130" s="40">
        <v>120</v>
      </c>
      <c r="B130" s="40">
        <f>blismm!P123</f>
        <v>5486</v>
      </c>
      <c r="C130" s="28">
        <f>B130/(32766/2)</f>
        <v>0.3348593053775255</v>
      </c>
      <c r="D130" s="17">
        <f>SQRT(2*LN(1/C130))</f>
        <v>1.4792192665880977</v>
      </c>
      <c r="E130" s="11">
        <f>D130*$U$24</f>
        <v>1.52555581011397</v>
      </c>
      <c r="F130">
        <f>blismm!K122</f>
        <v>0</v>
      </c>
      <c r="G130" s="17">
        <f>$S$26*F130</f>
        <v>0</v>
      </c>
      <c r="H130" s="30" t="e">
        <f>0.98*$G$3/I130*206265</f>
        <v>#DIV/0!</v>
      </c>
      <c r="I130" s="31">
        <f>(POWER($G$3,-1/5))*(POWER(G130*G130/($P$18*$T$2),(3/5)))*206265</f>
        <v>0</v>
      </c>
      <c r="J130">
        <f>blismm!L122</f>
        <v>0</v>
      </c>
      <c r="K130" s="17">
        <f>$S$26*J130</f>
        <v>0</v>
      </c>
      <c r="L130" s="30" t="e">
        <f>0.98*$G$3/M130*206265</f>
        <v>#DIV/0!</v>
      </c>
      <c r="M130" s="31">
        <f>(POWER($G$3,-1/5))*(POWER(K130*K130/($R$18*$T$2),(3/5)))*206265</f>
        <v>0</v>
      </c>
      <c r="N130" s="32">
        <f>(((POWER($G$3,-1/5))*(POWER(G130*G130/($P$18*$T$2),(3/5)))+(POWER($G$3,-1/5))*(POWER(K130*K130/($R$18*$T$2),(3/5))))/2)*206265</f>
        <v>0</v>
      </c>
      <c r="O130" s="30" t="e">
        <f>0.98*$G$3/N130*206265</f>
        <v>#DIV/0!</v>
      </c>
    </row>
    <row r="131" spans="1:15" ht="12">
      <c r="A131" s="40">
        <v>121</v>
      </c>
      <c r="B131" s="40">
        <f>blismm!P124</f>
        <v>2056</v>
      </c>
      <c r="C131" s="28">
        <f>B131/(32766/2)</f>
        <v>0.12549594091436245</v>
      </c>
      <c r="D131" s="17">
        <f>SQRT(2*LN(1/C131))</f>
        <v>2.037391402870449</v>
      </c>
      <c r="E131" s="11">
        <f>D131*$U$24</f>
        <v>2.101212688565366</v>
      </c>
      <c r="F131">
        <f>blismm!K123</f>
        <v>0</v>
      </c>
      <c r="G131" s="17">
        <f>$S$26*F131</f>
        <v>0</v>
      </c>
      <c r="H131" s="30" t="e">
        <f>0.98*$G$3/I131*206265</f>
        <v>#DIV/0!</v>
      </c>
      <c r="I131" s="31">
        <f>(POWER($G$3,-1/5))*(POWER(G131*G131/($P$18*$T$2),(3/5)))*206265</f>
        <v>0</v>
      </c>
      <c r="J131">
        <f>blismm!L123</f>
        <v>0</v>
      </c>
      <c r="K131" s="17">
        <f>$S$26*J131</f>
        <v>0</v>
      </c>
      <c r="L131" s="30" t="e">
        <f>0.98*$G$3/M131*206265</f>
        <v>#DIV/0!</v>
      </c>
      <c r="M131" s="31">
        <f>(POWER($G$3,-1/5))*(POWER(K131*K131/($R$18*$T$2),(3/5)))*206265</f>
        <v>0</v>
      </c>
      <c r="N131" s="32">
        <f>(((POWER($G$3,-1/5))*(POWER(G131*G131/($P$18*$T$2),(3/5)))+(POWER($G$3,-1/5))*(POWER(K131*K131/($R$18*$T$2),(3/5))))/2)*206265</f>
        <v>0</v>
      </c>
      <c r="O131" s="30" t="e">
        <f>0.98*$G$3/N131*206265</f>
        <v>#DIV/0!</v>
      </c>
    </row>
    <row r="132" spans="1:15" ht="12">
      <c r="A132" s="40">
        <v>122</v>
      </c>
      <c r="B132" s="40">
        <f>blismm!P125</f>
        <v>1758</v>
      </c>
      <c r="C132" s="28">
        <f>B132/(32766/2)</f>
        <v>0.10730635414759201</v>
      </c>
      <c r="D132" s="17">
        <f>SQRT(2*LN(1/C132))</f>
        <v>2.112849929633026</v>
      </c>
      <c r="E132" s="11">
        <f>D132*$U$24</f>
        <v>2.1790349536787805</v>
      </c>
      <c r="F132">
        <f>blismm!K124</f>
        <v>0</v>
      </c>
      <c r="G132" s="17">
        <f>$S$26*F132</f>
        <v>0</v>
      </c>
      <c r="H132" s="30" t="e">
        <f>0.98*$G$3/I132*206265</f>
        <v>#DIV/0!</v>
      </c>
      <c r="I132" s="31">
        <f>(POWER($G$3,-1/5))*(POWER(G132*G132/($P$18*$T$2),(3/5)))*206265</f>
        <v>0</v>
      </c>
      <c r="J132">
        <f>blismm!L124</f>
        <v>0</v>
      </c>
      <c r="K132" s="17">
        <f>$S$26*J132</f>
        <v>0</v>
      </c>
      <c r="L132" s="30" t="e">
        <f>0.98*$G$3/M132*206265</f>
        <v>#DIV/0!</v>
      </c>
      <c r="M132" s="31">
        <f>(POWER($G$3,-1/5))*(POWER(K132*K132/($R$18*$T$2),(3/5)))*206265</f>
        <v>0</v>
      </c>
      <c r="N132" s="32">
        <f>(((POWER($G$3,-1/5))*(POWER(G132*G132/($P$18*$T$2),(3/5)))+(POWER($G$3,-1/5))*(POWER(K132*K132/($R$18*$T$2),(3/5))))/2)*206265</f>
        <v>0</v>
      </c>
      <c r="O132" s="30" t="e">
        <f>0.98*$G$3/N132*206265</f>
        <v>#DIV/0!</v>
      </c>
    </row>
    <row r="133" spans="1:15" ht="12">
      <c r="A133" s="40">
        <v>123</v>
      </c>
      <c r="B133" s="40">
        <f>blismm!P126</f>
        <v>6922</v>
      </c>
      <c r="C133" s="28">
        <f>B133/(32766/2)</f>
        <v>0.4225111395959226</v>
      </c>
      <c r="D133" s="17">
        <f>SQRT(2*LN(1/C133))</f>
        <v>1.3126610123142788</v>
      </c>
      <c r="E133" s="11">
        <f>D133*$U$24</f>
        <v>1.3537801185250236</v>
      </c>
      <c r="F133">
        <f>blismm!K125</f>
        <v>0</v>
      </c>
      <c r="G133" s="17">
        <f>$S$26*F133</f>
        <v>0</v>
      </c>
      <c r="H133" s="30" t="e">
        <f>0.98*$G$3/I133*206265</f>
        <v>#DIV/0!</v>
      </c>
      <c r="I133" s="31">
        <f>(POWER($G$3,-1/5))*(POWER(G133*G133/($P$18*$T$2),(3/5)))*206265</f>
        <v>0</v>
      </c>
      <c r="J133">
        <f>blismm!L125</f>
        <v>0</v>
      </c>
      <c r="K133" s="17">
        <f>$S$26*J133</f>
        <v>0</v>
      </c>
      <c r="L133" s="30" t="e">
        <f>0.98*$G$3/M133*206265</f>
        <v>#DIV/0!</v>
      </c>
      <c r="M133" s="31">
        <f>(POWER($G$3,-1/5))*(POWER(K133*K133/($R$18*$T$2),(3/5)))*206265</f>
        <v>0</v>
      </c>
      <c r="N133" s="32">
        <f>(((POWER($G$3,-1/5))*(POWER(G133*G133/($P$18*$T$2),(3/5)))+(POWER($G$3,-1/5))*(POWER(K133*K133/($R$18*$T$2),(3/5))))/2)*206265</f>
        <v>0</v>
      </c>
      <c r="O133" s="30" t="e">
        <f>0.98*$G$3/N133*206265</f>
        <v>#DIV/0!</v>
      </c>
    </row>
    <row r="134" spans="1:15" ht="12">
      <c r="A134" s="40">
        <v>124</v>
      </c>
      <c r="B134" s="40">
        <f>blismm!P127</f>
        <v>7807</v>
      </c>
      <c r="C134" s="28">
        <f>B134/(32766/2)</f>
        <v>0.47653054996032473</v>
      </c>
      <c r="D134" s="17">
        <f>SQRT(2*LN(1/C134))</f>
        <v>1.217557756083852</v>
      </c>
      <c r="E134" s="11">
        <f>D134*$U$24</f>
        <v>1.2556977527931787</v>
      </c>
      <c r="F134">
        <f>blismm!K126</f>
        <v>0</v>
      </c>
      <c r="G134" s="17">
        <f>$S$26*F134</f>
        <v>0</v>
      </c>
      <c r="H134" s="30" t="e">
        <f>0.98*$G$3/I134*206265</f>
        <v>#DIV/0!</v>
      </c>
      <c r="I134" s="31">
        <f>(POWER($G$3,-1/5))*(POWER(G134*G134/($P$18*$T$2),(3/5)))*206265</f>
        <v>0</v>
      </c>
      <c r="J134">
        <f>blismm!L126</f>
        <v>0</v>
      </c>
      <c r="K134" s="17">
        <f>$S$26*J134</f>
        <v>0</v>
      </c>
      <c r="L134" s="30" t="e">
        <f>0.98*$G$3/M134*206265</f>
        <v>#DIV/0!</v>
      </c>
      <c r="M134" s="31">
        <f>(POWER($G$3,-1/5))*(POWER(K134*K134/($R$18*$T$2),(3/5)))*206265</f>
        <v>0</v>
      </c>
      <c r="N134" s="32">
        <f>(((POWER($G$3,-1/5))*(POWER(G134*G134/($P$18*$T$2),(3/5)))+(POWER($G$3,-1/5))*(POWER(K134*K134/($R$18*$T$2),(3/5))))/2)*206265</f>
        <v>0</v>
      </c>
      <c r="O134" s="30" t="e">
        <f>0.98*$G$3/N134*206265</f>
        <v>#DIV/0!</v>
      </c>
    </row>
    <row r="135" spans="1:15" ht="12">
      <c r="A135" s="40">
        <v>125</v>
      </c>
      <c r="B135" s="40">
        <f>blismm!P128</f>
        <v>5262</v>
      </c>
      <c r="C135" s="28">
        <f>B135/(32766/2)</f>
        <v>0.32118659586156384</v>
      </c>
      <c r="D135" s="17">
        <f>SQRT(2*LN(1/C135))</f>
        <v>1.507138367383715</v>
      </c>
      <c r="E135" s="11">
        <f>D135*$U$24</f>
        <v>1.55434947674201</v>
      </c>
      <c r="F135">
        <f>blismm!K127</f>
        <v>0</v>
      </c>
      <c r="G135" s="17">
        <f>$S$26*F135</f>
        <v>0</v>
      </c>
      <c r="H135" s="30" t="e">
        <f>0.98*$G$3/I135*206265</f>
        <v>#DIV/0!</v>
      </c>
      <c r="I135" s="31">
        <f>(POWER($G$3,-1/5))*(POWER(G135*G135/($P$18*$T$2),(3/5)))*206265</f>
        <v>0</v>
      </c>
      <c r="J135">
        <f>blismm!L127</f>
        <v>0</v>
      </c>
      <c r="K135" s="17">
        <f>$S$26*J135</f>
        <v>0</v>
      </c>
      <c r="L135" s="30" t="e">
        <f>0.98*$G$3/M135*206265</f>
        <v>#DIV/0!</v>
      </c>
      <c r="M135" s="31">
        <f>(POWER($G$3,-1/5))*(POWER(K135*K135/($R$18*$T$2),(3/5)))*206265</f>
        <v>0</v>
      </c>
      <c r="N135" s="32">
        <f>(((POWER($G$3,-1/5))*(POWER(G135*G135/($P$18*$T$2),(3/5)))+(POWER($G$3,-1/5))*(POWER(K135*K135/($R$18*$T$2),(3/5))))/2)*206265</f>
        <v>0</v>
      </c>
      <c r="O135" s="30" t="e">
        <f>0.98*$G$3/N135*206265</f>
        <v>#DIV/0!</v>
      </c>
    </row>
    <row r="136" spans="1:15" ht="12">
      <c r="A136" s="40">
        <v>126</v>
      </c>
      <c r="B136" s="40">
        <f>blismm!P129</f>
        <v>1971</v>
      </c>
      <c r="C136" s="28">
        <f>B136/(32766/2)</f>
        <v>0.12030763596410914</v>
      </c>
      <c r="D136" s="17">
        <f>SQRT(2*LN(1/C136))</f>
        <v>2.058010293301539</v>
      </c>
      <c r="E136" s="11">
        <f>D136*$U$24</f>
        <v>2.12247746573921</v>
      </c>
      <c r="F136">
        <f>blismm!K128</f>
        <v>0</v>
      </c>
      <c r="G136" s="17">
        <f>$S$26*F136</f>
        <v>0</v>
      </c>
      <c r="H136" s="30" t="e">
        <f>0.98*$G$3/I136*206265</f>
        <v>#DIV/0!</v>
      </c>
      <c r="I136" s="31">
        <f>(POWER($G$3,-1/5))*(POWER(G136*G136/($P$18*$T$2),(3/5)))*206265</f>
        <v>0</v>
      </c>
      <c r="J136">
        <f>blismm!L128</f>
        <v>0</v>
      </c>
      <c r="K136" s="17">
        <f>$S$26*J136</f>
        <v>0</v>
      </c>
      <c r="L136" s="30" t="e">
        <f>0.98*$G$3/M136*206265</f>
        <v>#DIV/0!</v>
      </c>
      <c r="M136" s="31">
        <f>(POWER($G$3,-1/5))*(POWER(K136*K136/($R$18*$T$2),(3/5)))*206265</f>
        <v>0</v>
      </c>
      <c r="N136" s="32">
        <f>(((POWER($G$3,-1/5))*(POWER(G136*G136/($P$18*$T$2),(3/5)))+(POWER($G$3,-1/5))*(POWER(K136*K136/($R$18*$T$2),(3/5))))/2)*206265</f>
        <v>0</v>
      </c>
      <c r="O136" s="30" t="e">
        <f>0.98*$G$3/N136*206265</f>
        <v>#DIV/0!</v>
      </c>
    </row>
    <row r="137" spans="1:15" ht="12">
      <c r="A137" s="40">
        <v>127</v>
      </c>
      <c r="B137" s="40">
        <f>blismm!P130</f>
        <v>5136</v>
      </c>
      <c r="C137" s="28">
        <f>B137/(32766/2)</f>
        <v>0.3134956967588354</v>
      </c>
      <c r="D137" s="17">
        <f>SQRT(2*LN(1/C137))</f>
        <v>1.5231346923043059</v>
      </c>
      <c r="E137" s="11">
        <f>D137*$U$24</f>
        <v>1.5708468865407383</v>
      </c>
      <c r="F137">
        <f>blismm!K129</f>
        <v>0</v>
      </c>
      <c r="G137" s="17">
        <f>$S$26*F137</f>
        <v>0</v>
      </c>
      <c r="H137" s="30" t="e">
        <f>0.98*$G$3/I137*206265</f>
        <v>#DIV/0!</v>
      </c>
      <c r="I137" s="31">
        <f>(POWER($G$3,-1/5))*(POWER(G137*G137/($P$18*$T$2),(3/5)))*206265</f>
        <v>0</v>
      </c>
      <c r="J137">
        <f>blismm!L129</f>
        <v>0</v>
      </c>
      <c r="K137" s="17">
        <f>$S$26*J137</f>
        <v>0</v>
      </c>
      <c r="L137" s="30" t="e">
        <f>0.98*$G$3/M137*206265</f>
        <v>#DIV/0!</v>
      </c>
      <c r="M137" s="31">
        <f>(POWER($G$3,-1/5))*(POWER(K137*K137/($R$18*$T$2),(3/5)))*206265</f>
        <v>0</v>
      </c>
      <c r="N137" s="32">
        <f>(((POWER($G$3,-1/5))*(POWER(G137*G137/($P$18*$T$2),(3/5)))+(POWER($G$3,-1/5))*(POWER(K137*K137/($R$18*$T$2),(3/5))))/2)*206265</f>
        <v>0</v>
      </c>
      <c r="O137" s="30" t="e">
        <f>0.98*$G$3/N137*206265</f>
        <v>#DIV/0!</v>
      </c>
    </row>
    <row r="138" spans="1:15" ht="12">
      <c r="A138" s="40">
        <v>128</v>
      </c>
      <c r="B138" s="40">
        <f>blismm!P131</f>
        <v>6311</v>
      </c>
      <c r="C138" s="28">
        <f>B138/(32766/2)</f>
        <v>0.38521638283586646</v>
      </c>
      <c r="D138" s="17">
        <f>SQRT(2*LN(1/C138))</f>
        <v>1.3812675839503537</v>
      </c>
      <c r="E138" s="11">
        <f>D138*$U$24</f>
        <v>1.4245357910175986</v>
      </c>
      <c r="F138">
        <f>blismm!K130</f>
        <v>0</v>
      </c>
      <c r="G138" s="17">
        <f>$S$26*F138</f>
        <v>0</v>
      </c>
      <c r="H138" s="30" t="e">
        <f>0.98*$G$3/I138*206265</f>
        <v>#DIV/0!</v>
      </c>
      <c r="I138" s="31">
        <f>(POWER($G$3,-1/5))*(POWER(G138*G138/($P$18*$T$2),(3/5)))*206265</f>
        <v>0</v>
      </c>
      <c r="J138">
        <f>blismm!L130</f>
        <v>0</v>
      </c>
      <c r="K138" s="17">
        <f>$S$26*J138</f>
        <v>0</v>
      </c>
      <c r="L138" s="30" t="e">
        <f>0.98*$G$3/M138*206265</f>
        <v>#DIV/0!</v>
      </c>
      <c r="M138" s="31">
        <f>(POWER($G$3,-1/5))*(POWER(K138*K138/($R$18*$T$2),(3/5)))*206265</f>
        <v>0</v>
      </c>
      <c r="N138" s="32">
        <f>(((POWER($G$3,-1/5))*(POWER(G138*G138/($P$18*$T$2),(3/5)))+(POWER($G$3,-1/5))*(POWER(K138*K138/($R$18*$T$2),(3/5))))/2)*206265</f>
        <v>0</v>
      </c>
      <c r="O138" s="30" t="e">
        <f>0.98*$G$3/N138*206265</f>
        <v>#DIV/0!</v>
      </c>
    </row>
    <row r="139" spans="1:15" ht="12">
      <c r="A139" s="40">
        <v>129</v>
      </c>
      <c r="B139" s="40">
        <f>blismm!P132</f>
        <v>4605</v>
      </c>
      <c r="C139" s="28">
        <f>B139/(32766/2)</f>
        <v>0.2810840505401941</v>
      </c>
      <c r="D139" s="17">
        <f>SQRT(2*LN(1/C139))</f>
        <v>1.5931739027054492</v>
      </c>
      <c r="E139" s="11">
        <f>D139*$U$24</f>
        <v>1.6430800752076975</v>
      </c>
      <c r="F139">
        <f>blismm!K131</f>
        <v>0</v>
      </c>
      <c r="G139" s="17">
        <f>$S$26*F139</f>
        <v>0</v>
      </c>
      <c r="H139" s="30" t="e">
        <f>0.98*$G$3/I139*206265</f>
        <v>#DIV/0!</v>
      </c>
      <c r="I139" s="31">
        <f>(POWER($G$3,-1/5))*(POWER(G139*G139/($P$18*$T$2),(3/5)))*206265</f>
        <v>0</v>
      </c>
      <c r="J139">
        <f>blismm!L131</f>
        <v>0</v>
      </c>
      <c r="K139" s="17">
        <f>$S$26*J139</f>
        <v>0</v>
      </c>
      <c r="L139" s="30" t="e">
        <f>0.98*$G$3/M139*206265</f>
        <v>#DIV/0!</v>
      </c>
      <c r="M139" s="31">
        <f>(POWER($G$3,-1/5))*(POWER(K139*K139/($R$18*$T$2),(3/5)))*206265</f>
        <v>0</v>
      </c>
      <c r="N139" s="32">
        <f>(((POWER($G$3,-1/5))*(POWER(G139*G139/($P$18*$T$2),(3/5)))+(POWER($G$3,-1/5))*(POWER(K139*K139/($R$18*$T$2),(3/5))))/2)*206265</f>
        <v>0</v>
      </c>
      <c r="O139" s="30" t="e">
        <f>0.98*$G$3/N139*206265</f>
        <v>#DIV/0!</v>
      </c>
    </row>
    <row r="140" spans="1:15" ht="12">
      <c r="A140" s="40">
        <v>130</v>
      </c>
      <c r="B140" s="40">
        <f>blismm!P133</f>
        <v>1913</v>
      </c>
      <c r="C140" s="28">
        <f>B140/(32766/2)</f>
        <v>0.11676738082158335</v>
      </c>
      <c r="D140" s="17">
        <f>SQRT(2*LN(1/C140))</f>
        <v>2.0724726880612976</v>
      </c>
      <c r="E140" s="11">
        <f>D140*$U$24</f>
        <v>2.137392895014818</v>
      </c>
      <c r="F140">
        <f>blismm!K132</f>
        <v>0</v>
      </c>
      <c r="G140" s="17">
        <f>$S$26*F140</f>
        <v>0</v>
      </c>
      <c r="H140" s="30" t="e">
        <f>0.98*$G$3/I140*206265</f>
        <v>#DIV/0!</v>
      </c>
      <c r="I140" s="31">
        <f>(POWER($G$3,-1/5))*(POWER(G140*G140/($P$18*$T$2),(3/5)))*206265</f>
        <v>0</v>
      </c>
      <c r="J140">
        <f>blismm!L132</f>
        <v>0</v>
      </c>
      <c r="K140" s="17">
        <f>$S$26*J140</f>
        <v>0</v>
      </c>
      <c r="L140" s="30" t="e">
        <f>0.98*$G$3/M140*206265</f>
        <v>#DIV/0!</v>
      </c>
      <c r="M140" s="31">
        <f>(POWER($G$3,-1/5))*(POWER(K140*K140/($R$18*$T$2),(3/5)))*206265</f>
        <v>0</v>
      </c>
      <c r="N140" s="32">
        <f>(((POWER($G$3,-1/5))*(POWER(G140*G140/($P$18*$T$2),(3/5)))+(POWER($G$3,-1/5))*(POWER(K140*K140/($R$18*$T$2),(3/5))))/2)*206265</f>
        <v>0</v>
      </c>
      <c r="O140" s="30" t="e">
        <f>0.98*$G$3/N140*206265</f>
        <v>#DIV/0!</v>
      </c>
    </row>
    <row r="141" spans="1:15" ht="12">
      <c r="A141" s="40">
        <v>131</v>
      </c>
      <c r="B141" s="40">
        <f>blismm!P134</f>
        <v>10557</v>
      </c>
      <c r="C141" s="28">
        <f>B141/(32766/2)</f>
        <v>0.6443874748214613</v>
      </c>
      <c r="D141" s="17">
        <f>SQRT(2*LN(1/C141))</f>
        <v>0.937502069150323</v>
      </c>
      <c r="E141" s="11">
        <f>D141*$U$24</f>
        <v>0.9668693214664569</v>
      </c>
      <c r="F141">
        <f>blismm!K133</f>
        <v>0</v>
      </c>
      <c r="G141" s="17">
        <f>$S$26*F141</f>
        <v>0</v>
      </c>
      <c r="H141" s="30" t="e">
        <f>0.98*$G$3/I141*206265</f>
        <v>#DIV/0!</v>
      </c>
      <c r="I141" s="31">
        <f>(POWER($G$3,-1/5))*(POWER(G141*G141/($P$18*$T$2),(3/5)))*206265</f>
        <v>0</v>
      </c>
      <c r="J141">
        <f>blismm!L133</f>
        <v>0</v>
      </c>
      <c r="K141" s="17">
        <f>$S$26*J141</f>
        <v>0</v>
      </c>
      <c r="L141" s="30" t="e">
        <f>0.98*$G$3/M141*206265</f>
        <v>#DIV/0!</v>
      </c>
      <c r="M141" s="31">
        <f>(POWER($G$3,-1/5))*(POWER(K141*K141/($R$18*$T$2),(3/5)))*206265</f>
        <v>0</v>
      </c>
      <c r="N141" s="32">
        <f>(((POWER($G$3,-1/5))*(POWER(G141*G141/($P$18*$T$2),(3/5)))+(POWER($G$3,-1/5))*(POWER(K141*K141/($R$18*$T$2),(3/5))))/2)*206265</f>
        <v>0</v>
      </c>
      <c r="O141" s="30" t="e">
        <f>0.98*$G$3/N141*206265</f>
        <v>#DIV/0!</v>
      </c>
    </row>
    <row r="142" spans="1:15" ht="12">
      <c r="A142" s="40">
        <v>132</v>
      </c>
      <c r="B142" s="40">
        <f>blismm!P135</f>
        <v>3761</v>
      </c>
      <c r="C142" s="28">
        <f>B142/(32766/2)</f>
        <v>0.22956723432826712</v>
      </c>
      <c r="D142" s="17">
        <f>SQRT(2*LN(1/C142))</f>
        <v>1.7155519999987916</v>
      </c>
      <c r="E142" s="11">
        <f>D142*$U$24</f>
        <v>1.769291666398754</v>
      </c>
      <c r="F142">
        <f>blismm!K134</f>
        <v>0</v>
      </c>
      <c r="G142" s="17">
        <f>$S$26*F142</f>
        <v>0</v>
      </c>
      <c r="H142" s="30" t="e">
        <f>0.98*$G$3/I142*206265</f>
        <v>#DIV/0!</v>
      </c>
      <c r="I142" s="31">
        <f>(POWER($G$3,-1/5))*(POWER(G142*G142/($P$18*$T$2),(3/5)))*206265</f>
        <v>0</v>
      </c>
      <c r="J142">
        <f>blismm!L134</f>
        <v>0</v>
      </c>
      <c r="K142" s="17">
        <f>$S$26*J142</f>
        <v>0</v>
      </c>
      <c r="L142" s="30" t="e">
        <f>0.98*$G$3/M142*206265</f>
        <v>#DIV/0!</v>
      </c>
      <c r="M142" s="31">
        <f>(POWER($G$3,-1/5))*(POWER(K142*K142/($R$18*$T$2),(3/5)))*206265</f>
        <v>0</v>
      </c>
      <c r="N142" s="32">
        <f>(((POWER($G$3,-1/5))*(POWER(G142*G142/($P$18*$T$2),(3/5)))+(POWER($G$3,-1/5))*(POWER(K142*K142/($R$18*$T$2),(3/5))))/2)*206265</f>
        <v>0</v>
      </c>
      <c r="O142" s="30" t="e">
        <f>0.98*$G$3/N142*206265</f>
        <v>#DIV/0!</v>
      </c>
    </row>
    <row r="143" spans="1:15" ht="12">
      <c r="A143" s="40">
        <v>133</v>
      </c>
      <c r="B143" s="40">
        <f>blismm!P136</f>
        <v>5376</v>
      </c>
      <c r="C143" s="28">
        <f>B143/(32766/2)</f>
        <v>0.32814502838308</v>
      </c>
      <c r="D143" s="17">
        <f>SQRT(2*LN(1/C143))</f>
        <v>1.4928493618696281</v>
      </c>
      <c r="E143" s="11">
        <f>D143*$U$24</f>
        <v>1.5396128681301944</v>
      </c>
      <c r="F143">
        <f>blismm!K135</f>
        <v>0</v>
      </c>
      <c r="G143" s="17">
        <f>$S$26*F143</f>
        <v>0</v>
      </c>
      <c r="H143" s="30" t="e">
        <f>0.98*$G$3/I143*206265</f>
        <v>#DIV/0!</v>
      </c>
      <c r="I143" s="31">
        <f>(POWER($G$3,-1/5))*(POWER(G143*G143/($P$18*$T$2),(3/5)))*206265</f>
        <v>0</v>
      </c>
      <c r="J143">
        <f>blismm!L135</f>
        <v>0</v>
      </c>
      <c r="K143" s="17">
        <f>$S$26*J143</f>
        <v>0</v>
      </c>
      <c r="L143" s="30" t="e">
        <f>0.98*$G$3/M143*206265</f>
        <v>#DIV/0!</v>
      </c>
      <c r="M143" s="31">
        <f>(POWER($G$3,-1/5))*(POWER(K143*K143/($R$18*$T$2),(3/5)))*206265</f>
        <v>0</v>
      </c>
      <c r="N143" s="32">
        <f>(((POWER($G$3,-1/5))*(POWER(G143*G143/($P$18*$T$2),(3/5)))+(POWER($G$3,-1/5))*(POWER(K143*K143/($R$18*$T$2),(3/5))))/2)*206265</f>
        <v>0</v>
      </c>
      <c r="O143" s="30" t="e">
        <f>0.98*$G$3/N143*206265</f>
        <v>#DIV/0!</v>
      </c>
    </row>
    <row r="144" spans="1:15" ht="12">
      <c r="A144" s="40">
        <v>134</v>
      </c>
      <c r="B144" s="40">
        <f>blismm!P137</f>
        <v>7689</v>
      </c>
      <c r="C144" s="28">
        <f>B144/(32766/2)</f>
        <v>0.46932796191173776</v>
      </c>
      <c r="D144" s="17">
        <f>SQRT(2*LN(1/C144))</f>
        <v>1.2300028258407234</v>
      </c>
      <c r="E144" s="11">
        <f>D144*$U$24</f>
        <v>1.2685326643601842</v>
      </c>
      <c r="F144">
        <f>blismm!K136</f>
        <v>0</v>
      </c>
      <c r="G144" s="17">
        <f>$S$26*F144</f>
        <v>0</v>
      </c>
      <c r="H144" s="30" t="e">
        <f>0.98*$G$3/I144*206265</f>
        <v>#DIV/0!</v>
      </c>
      <c r="I144" s="31">
        <f>(POWER($G$3,-1/5))*(POWER(G144*G144/($P$18*$T$2),(3/5)))*206265</f>
        <v>0</v>
      </c>
      <c r="J144">
        <f>blismm!L136</f>
        <v>0</v>
      </c>
      <c r="K144" s="17">
        <f>$S$26*J144</f>
        <v>0</v>
      </c>
      <c r="L144" s="30" t="e">
        <f>0.98*$G$3/M144*206265</f>
        <v>#DIV/0!</v>
      </c>
      <c r="M144" s="31">
        <f>(POWER($G$3,-1/5))*(POWER(K144*K144/($R$18*$T$2),(3/5)))*206265</f>
        <v>0</v>
      </c>
      <c r="N144" s="32">
        <f>(((POWER($G$3,-1/5))*(POWER(G144*G144/($P$18*$T$2),(3/5)))+(POWER($G$3,-1/5))*(POWER(K144*K144/($R$18*$T$2),(3/5))))/2)*206265</f>
        <v>0</v>
      </c>
      <c r="O144" s="30" t="e">
        <f>0.98*$G$3/N144*206265</f>
        <v>#DIV/0!</v>
      </c>
    </row>
    <row r="145" spans="1:15" ht="12">
      <c r="A145" s="40">
        <v>135</v>
      </c>
      <c r="B145" s="40">
        <f>blismm!P138</f>
        <v>1627</v>
      </c>
      <c r="C145" s="28">
        <f>B145/(32766/2)</f>
        <v>0.09931026063602515</v>
      </c>
      <c r="D145" s="17">
        <f>SQRT(2*LN(1/C145))</f>
        <v>2.149188862618279</v>
      </c>
      <c r="E145" s="11">
        <f>D145*$U$24</f>
        <v>2.216512203739797</v>
      </c>
      <c r="F145">
        <f>blismm!K137</f>
        <v>0</v>
      </c>
      <c r="G145" s="17">
        <f>$S$26*F145</f>
        <v>0</v>
      </c>
      <c r="H145" s="30" t="e">
        <f>0.98*$G$3/I145*206265</f>
        <v>#DIV/0!</v>
      </c>
      <c r="I145" s="31">
        <f>(POWER($G$3,-1/5))*(POWER(G145*G145/($P$18*$T$2),(3/5)))*206265</f>
        <v>0</v>
      </c>
      <c r="J145">
        <f>blismm!L137</f>
        <v>0</v>
      </c>
      <c r="K145" s="17">
        <f>$S$26*J145</f>
        <v>0</v>
      </c>
      <c r="L145" s="30" t="e">
        <f>0.98*$G$3/M145*206265</f>
        <v>#DIV/0!</v>
      </c>
      <c r="M145" s="31">
        <f>(POWER($G$3,-1/5))*(POWER(K145*K145/($R$18*$T$2),(3/5)))*206265</f>
        <v>0</v>
      </c>
      <c r="N145" s="32">
        <f>(((POWER($G$3,-1/5))*(POWER(G145*G145/($P$18*$T$2),(3/5)))+(POWER($G$3,-1/5))*(POWER(K145*K145/($R$18*$T$2),(3/5))))/2)*206265</f>
        <v>0</v>
      </c>
      <c r="O145" s="30" t="e">
        <f>0.98*$G$3/N145*206265</f>
        <v>#DIV/0!</v>
      </c>
    </row>
    <row r="146" spans="1:15" ht="12">
      <c r="A146" s="40">
        <v>136</v>
      </c>
      <c r="B146" s="40">
        <f>blismm!P139</f>
        <v>6514</v>
      </c>
      <c r="C146" s="28">
        <f>B146/(32766/2)</f>
        <v>0.39760727583470673</v>
      </c>
      <c r="D146" s="17">
        <f>SQRT(2*LN(1/C146))</f>
        <v>1.3581535296011895</v>
      </c>
      <c r="E146" s="11">
        <f>D146*$U$24</f>
        <v>1.4006976889159468</v>
      </c>
      <c r="F146">
        <f>blismm!K138</f>
        <v>0</v>
      </c>
      <c r="G146" s="17">
        <f>$S$26*F146</f>
        <v>0</v>
      </c>
      <c r="H146" s="30" t="e">
        <f>0.98*$G$3/I146*206265</f>
        <v>#DIV/0!</v>
      </c>
      <c r="I146" s="31">
        <f>(POWER($G$3,-1/5))*(POWER(G146*G146/($P$18*$T$2),(3/5)))*206265</f>
        <v>0</v>
      </c>
      <c r="J146">
        <f>blismm!L138</f>
        <v>0</v>
      </c>
      <c r="K146" s="17">
        <f>$S$26*J146</f>
        <v>0</v>
      </c>
      <c r="L146" s="30" t="e">
        <f>0.98*$G$3/M146*206265</f>
        <v>#DIV/0!</v>
      </c>
      <c r="M146" s="31">
        <f>(POWER($G$3,-1/5))*(POWER(K146*K146/($R$18*$T$2),(3/5)))*206265</f>
        <v>0</v>
      </c>
      <c r="N146" s="32">
        <f>(((POWER($G$3,-1/5))*(POWER(G146*G146/($P$18*$T$2),(3/5)))+(POWER($G$3,-1/5))*(POWER(K146*K146/($R$18*$T$2),(3/5))))/2)*206265</f>
        <v>0</v>
      </c>
      <c r="O146" s="30" t="e">
        <f>0.98*$G$3/N146*206265</f>
        <v>#DIV/0!</v>
      </c>
    </row>
    <row r="147" spans="1:15" ht="12">
      <c r="A147" s="40">
        <v>137</v>
      </c>
      <c r="B147" s="40">
        <f>blismm!P140</f>
        <v>4304</v>
      </c>
      <c r="C147" s="28">
        <f>B147/(32766/2)</f>
        <v>0.2627113471281206</v>
      </c>
      <c r="D147" s="17">
        <f>SQRT(2*LN(1/C147))</f>
        <v>1.6350531422425651</v>
      </c>
      <c r="E147" s="11">
        <f>D147*$U$24</f>
        <v>1.6862711819233136</v>
      </c>
      <c r="F147">
        <f>blismm!K139</f>
        <v>0</v>
      </c>
      <c r="G147" s="17">
        <f>$S$26*F147</f>
        <v>0</v>
      </c>
      <c r="H147" s="30" t="e">
        <f>0.98*$G$3/I147*206265</f>
        <v>#DIV/0!</v>
      </c>
      <c r="I147" s="31">
        <f>(POWER($G$3,-1/5))*(POWER(G147*G147/($P$18*$T$2),(3/5)))*206265</f>
        <v>0</v>
      </c>
      <c r="J147">
        <f>blismm!L139</f>
        <v>0</v>
      </c>
      <c r="K147" s="17">
        <f>$S$26*J147</f>
        <v>0</v>
      </c>
      <c r="L147" s="30" t="e">
        <f>0.98*$G$3/M147*206265</f>
        <v>#DIV/0!</v>
      </c>
      <c r="M147" s="31">
        <f>(POWER($G$3,-1/5))*(POWER(K147*K147/($R$18*$T$2),(3/5)))*206265</f>
        <v>0</v>
      </c>
      <c r="N147" s="32">
        <f>(((POWER($G$3,-1/5))*(POWER(G147*G147/($P$18*$T$2),(3/5)))+(POWER($G$3,-1/5))*(POWER(K147*K147/($R$18*$T$2),(3/5))))/2)*206265</f>
        <v>0</v>
      </c>
      <c r="O147" s="30" t="e">
        <f>0.98*$G$3/N147*206265</f>
        <v>#DIV/0!</v>
      </c>
    </row>
    <row r="148" spans="1:15" ht="12">
      <c r="A148" s="40">
        <v>138</v>
      </c>
      <c r="B148" s="40">
        <f>blismm!P141</f>
        <v>8145</v>
      </c>
      <c r="C148" s="28">
        <f>B148/(32766/2)</f>
        <v>0.4971616919978026</v>
      </c>
      <c r="D148" s="17">
        <f>SQRT(2*LN(1/C148))</f>
        <v>1.1822351456323044</v>
      </c>
      <c r="E148" s="11">
        <f>D148*$U$24</f>
        <v>1.2192686615692363</v>
      </c>
      <c r="F148">
        <f>blismm!K140</f>
        <v>0</v>
      </c>
      <c r="G148" s="17">
        <f>$S$26*F148</f>
        <v>0</v>
      </c>
      <c r="H148" s="30" t="e">
        <f>0.98*$G$3/I148*206265</f>
        <v>#DIV/0!</v>
      </c>
      <c r="I148" s="31">
        <f>(POWER($G$3,-1/5))*(POWER(G148*G148/($P$18*$T$2),(3/5)))*206265</f>
        <v>0</v>
      </c>
      <c r="J148">
        <f>blismm!L140</f>
        <v>0</v>
      </c>
      <c r="K148" s="17">
        <f>$S$26*J148</f>
        <v>0</v>
      </c>
      <c r="L148" s="30" t="e">
        <f>0.98*$G$3/M148*206265</f>
        <v>#DIV/0!</v>
      </c>
      <c r="M148" s="31">
        <f>(POWER($G$3,-1/5))*(POWER(K148*K148/($R$18*$T$2),(3/5)))*206265</f>
        <v>0</v>
      </c>
      <c r="N148" s="32">
        <f>(((POWER($G$3,-1/5))*(POWER(G148*G148/($P$18*$T$2),(3/5)))+(POWER($G$3,-1/5))*(POWER(K148*K148/($R$18*$T$2),(3/5))))/2)*206265</f>
        <v>0</v>
      </c>
      <c r="O148" s="30" t="e">
        <f>0.98*$G$3/N148*206265</f>
        <v>#DIV/0!</v>
      </c>
    </row>
    <row r="149" spans="1:15" ht="12">
      <c r="A149" s="40">
        <v>139</v>
      </c>
      <c r="B149" s="40">
        <f>blismm!P142</f>
        <v>3557</v>
      </c>
      <c r="C149" s="28">
        <f>B149/(32766/2)</f>
        <v>0.21711530244765917</v>
      </c>
      <c r="D149" s="17">
        <f>SQRT(2*LN(1/C149))</f>
        <v>1.7477566872261185</v>
      </c>
      <c r="E149" s="11">
        <f>D149*$U$24</f>
        <v>1.8025051654534767</v>
      </c>
      <c r="F149">
        <f>blismm!K141</f>
        <v>0</v>
      </c>
      <c r="G149" s="17">
        <f>$S$26*F149</f>
        <v>0</v>
      </c>
      <c r="H149" s="30" t="e">
        <f>0.98*$G$3/I149*206265</f>
        <v>#DIV/0!</v>
      </c>
      <c r="I149" s="31">
        <f>(POWER($G$3,-1/5))*(POWER(G149*G149/($P$18*$T$2),(3/5)))*206265</f>
        <v>0</v>
      </c>
      <c r="J149">
        <f>blismm!L141</f>
        <v>0</v>
      </c>
      <c r="K149" s="17">
        <f>$S$26*J149</f>
        <v>0</v>
      </c>
      <c r="L149" s="30" t="e">
        <f>0.98*$G$3/M149*206265</f>
        <v>#DIV/0!</v>
      </c>
      <c r="M149" s="31">
        <f>(POWER($G$3,-1/5))*(POWER(K149*K149/($R$18*$T$2),(3/5)))*206265</f>
        <v>0</v>
      </c>
      <c r="N149" s="32">
        <f>(((POWER($G$3,-1/5))*(POWER(G149*G149/($P$18*$T$2),(3/5)))+(POWER($G$3,-1/5))*(POWER(K149*K149/($R$18*$T$2),(3/5))))/2)*206265</f>
        <v>0</v>
      </c>
      <c r="O149" s="30" t="e">
        <f>0.98*$G$3/N149*206265</f>
        <v>#DIV/0!</v>
      </c>
    </row>
    <row r="150" spans="1:15" ht="12">
      <c r="A150" s="40">
        <v>140</v>
      </c>
      <c r="B150" s="40">
        <f>blismm!P143</f>
        <v>2440</v>
      </c>
      <c r="C150" s="28">
        <f>B150/(32766/2)</f>
        <v>0.14893487151315388</v>
      </c>
      <c r="D150" s="17">
        <f>SQRT(2*LN(1/C150))</f>
        <v>1.9515358938707819</v>
      </c>
      <c r="E150" s="11">
        <f>D150*$U$24</f>
        <v>2.012667755746284</v>
      </c>
      <c r="F150">
        <f>blismm!K142</f>
        <v>0</v>
      </c>
      <c r="G150" s="17">
        <f>$S$26*F150</f>
        <v>0</v>
      </c>
      <c r="H150" s="30" t="e">
        <f>0.98*$G$3/I150*206265</f>
        <v>#DIV/0!</v>
      </c>
      <c r="I150" s="31">
        <f>(POWER($G$3,-1/5))*(POWER(G150*G150/($P$18*$T$2),(3/5)))*206265</f>
        <v>0</v>
      </c>
      <c r="J150">
        <f>blismm!L142</f>
        <v>0</v>
      </c>
      <c r="K150" s="17">
        <f>$S$26*J150</f>
        <v>0</v>
      </c>
      <c r="L150" s="30" t="e">
        <f>0.98*$G$3/M150*206265</f>
        <v>#DIV/0!</v>
      </c>
      <c r="M150" s="31">
        <f>(POWER($G$3,-1/5))*(POWER(K150*K150/($R$18*$T$2),(3/5)))*206265</f>
        <v>0</v>
      </c>
      <c r="N150" s="32">
        <f>(((POWER($G$3,-1/5))*(POWER(G150*G150/($P$18*$T$2),(3/5)))+(POWER($G$3,-1/5))*(POWER(K150*K150/($R$18*$T$2),(3/5))))/2)*206265</f>
        <v>0</v>
      </c>
      <c r="O150" s="30" t="e">
        <f>0.98*$G$3/N150*206265</f>
        <v>#DIV/0!</v>
      </c>
    </row>
    <row r="151" spans="1:21" ht="12">
      <c r="A151" s="40">
        <v>141</v>
      </c>
      <c r="B151" s="40">
        <f>blismm!P144</f>
        <v>3911</v>
      </c>
      <c r="C151" s="28">
        <f>B151/(32766/2)</f>
        <v>0.23872306659342002</v>
      </c>
      <c r="D151" s="17">
        <f>SQRT(2*LN(1/C151))</f>
        <v>1.6926022072919256</v>
      </c>
      <c r="E151" s="11">
        <f>D151*$U$24</f>
        <v>1.7456229714353453</v>
      </c>
      <c r="F151">
        <f>blismm!K143</f>
        <v>0</v>
      </c>
      <c r="G151" s="17">
        <f>$S$26*F151</f>
        <v>0</v>
      </c>
      <c r="H151" s="30" t="e">
        <f>0.98*$G$3/I151*206265</f>
        <v>#DIV/0!</v>
      </c>
      <c r="I151" s="31">
        <f>(POWER($G$3,-1/5))*(POWER(G151*G151/($P$18*$T$2),(3/5)))*206265</f>
        <v>0</v>
      </c>
      <c r="J151">
        <f>blismm!L143</f>
        <v>0</v>
      </c>
      <c r="K151" s="17">
        <f>$S$26*J151</f>
        <v>0</v>
      </c>
      <c r="L151" s="30" t="e">
        <f>0.98*$G$3/M151*206265</f>
        <v>#DIV/0!</v>
      </c>
      <c r="M151" s="31">
        <f>(POWER($G$3,-1/5))*(POWER(K151*K151/($R$18*$T$2),(3/5)))*206265</f>
        <v>0</v>
      </c>
      <c r="N151" s="32">
        <f>(((POWER($G$3,-1/5))*(POWER(G151*G151/($P$18*$T$2),(3/5)))+(POWER($G$3,-1/5))*(POWER(K151*K151/($R$18*$T$2),(3/5))))/2)*206265</f>
        <v>0</v>
      </c>
      <c r="O151" s="30" t="e">
        <f>0.98*$G$3/N151*206265</f>
        <v>#DIV/0!</v>
      </c>
      <c r="U151" s="58"/>
    </row>
    <row r="152" spans="1:21" ht="12">
      <c r="A152" s="40">
        <v>142</v>
      </c>
      <c r="B152" s="40">
        <f>blismm!P145</f>
        <v>4852</v>
      </c>
      <c r="C152" s="28">
        <f>B152/(32766/2)</f>
        <v>0.29616065433681255</v>
      </c>
      <c r="D152" s="17">
        <f>SQRT(2*LN(1/C152))</f>
        <v>1.5600341154964033</v>
      </c>
      <c r="E152" s="11">
        <f>D152*$U$24</f>
        <v>1.608902184164328</v>
      </c>
      <c r="F152">
        <f>blismm!K144</f>
        <v>0</v>
      </c>
      <c r="G152" s="17">
        <f>$S$26*F152</f>
        <v>0</v>
      </c>
      <c r="H152" s="30" t="e">
        <f>0.98*$G$3/I152*206265</f>
        <v>#DIV/0!</v>
      </c>
      <c r="I152" s="31">
        <f>(POWER($G$3,-1/5))*(POWER(G152*G152/($P$18*$T$2),(3/5)))*206265</f>
        <v>0</v>
      </c>
      <c r="J152">
        <f>blismm!L144</f>
        <v>0</v>
      </c>
      <c r="K152" s="17">
        <f>$S$26*J152</f>
        <v>0</v>
      </c>
      <c r="L152" s="30" t="e">
        <f>0.98*$G$3/M152*206265</f>
        <v>#DIV/0!</v>
      </c>
      <c r="M152" s="31">
        <f>(POWER($G$3,-1/5))*(POWER(K152*K152/($R$18*$T$2),(3/5)))*206265</f>
        <v>0</v>
      </c>
      <c r="N152" s="32">
        <f>(((POWER($G$3,-1/5))*(POWER(G152*G152/($P$18*$T$2),(3/5)))+(POWER($G$3,-1/5))*(POWER(K152*K152/($R$18*$T$2),(3/5))))/2)*206265</f>
        <v>0</v>
      </c>
      <c r="O152" s="30" t="e">
        <f>0.98*$G$3/N152*206265</f>
        <v>#DIV/0!</v>
      </c>
      <c r="U152" s="58"/>
    </row>
    <row r="153" spans="1:21" ht="12">
      <c r="A153" s="40">
        <v>143</v>
      </c>
      <c r="B153" s="40">
        <f>blismm!P146</f>
        <v>3031</v>
      </c>
      <c r="C153" s="28">
        <f>B153/(32766/2)</f>
        <v>0.18500885063785633</v>
      </c>
      <c r="D153" s="17">
        <f>SQRT(2*LN(1/C153))</f>
        <v>1.8370365340746275</v>
      </c>
      <c r="E153" s="11">
        <f>D153*$U$24</f>
        <v>1.8945817035045154</v>
      </c>
      <c r="F153">
        <f>blismm!K145</f>
        <v>0</v>
      </c>
      <c r="G153" s="17">
        <f>$S$26*F153</f>
        <v>0</v>
      </c>
      <c r="H153" s="30" t="e">
        <f>0.98*$G$3/I153*206265</f>
        <v>#DIV/0!</v>
      </c>
      <c r="I153" s="31">
        <f>(POWER($G$3,-1/5))*(POWER(G153*G153/($P$18*$T$2),(3/5)))*206265</f>
        <v>0</v>
      </c>
      <c r="J153">
        <f>blismm!L145</f>
        <v>0</v>
      </c>
      <c r="K153" s="17">
        <f>$S$26*J153</f>
        <v>0</v>
      </c>
      <c r="L153" s="30" t="e">
        <f>0.98*$G$3/M153*206265</f>
        <v>#DIV/0!</v>
      </c>
      <c r="M153" s="31">
        <f>(POWER($G$3,-1/5))*(POWER(K153*K153/($R$18*$T$2),(3/5)))*206265</f>
        <v>0</v>
      </c>
      <c r="N153" s="32">
        <f>(((POWER($G$3,-1/5))*(POWER(G153*G153/($P$18*$T$2),(3/5)))+(POWER($G$3,-1/5))*(POWER(K153*K153/($R$18*$T$2),(3/5))))/2)*206265</f>
        <v>0</v>
      </c>
      <c r="O153" s="30" t="e">
        <f>0.98*$G$3/N153*206265</f>
        <v>#DIV/0!</v>
      </c>
      <c r="U153" s="58"/>
    </row>
    <row r="154" spans="1:21" ht="12">
      <c r="A154" s="40">
        <v>144</v>
      </c>
      <c r="B154" s="40">
        <f>blismm!P147</f>
        <v>6118</v>
      </c>
      <c r="C154" s="28">
        <f>B154/(32766/2)</f>
        <v>0.37343587865470307</v>
      </c>
      <c r="D154" s="17">
        <f>SQRT(2*LN(1/C154))</f>
        <v>1.4035732728357393</v>
      </c>
      <c r="E154" s="11">
        <f>D154*$U$24</f>
        <v>1.447540205607319</v>
      </c>
      <c r="F154">
        <f>blismm!K146</f>
        <v>0</v>
      </c>
      <c r="G154" s="17">
        <f>$S$26*F154</f>
        <v>0</v>
      </c>
      <c r="H154" s="30" t="e">
        <f>0.98*$G$3/I154*206265</f>
        <v>#DIV/0!</v>
      </c>
      <c r="I154" s="31">
        <f>(POWER($G$3,-1/5))*(POWER(G154*G154/($P$18*$T$2),(3/5)))*206265</f>
        <v>0</v>
      </c>
      <c r="J154">
        <f>blismm!L146</f>
        <v>0</v>
      </c>
      <c r="K154" s="17">
        <f>$S$26*J154</f>
        <v>0</v>
      </c>
      <c r="L154" s="30" t="e">
        <f>0.98*$G$3/M154*206265</f>
        <v>#DIV/0!</v>
      </c>
      <c r="M154" s="31">
        <f>(POWER($G$3,-1/5))*(POWER(K154*K154/($R$18*$T$2),(3/5)))*206265</f>
        <v>0</v>
      </c>
      <c r="N154" s="32">
        <f>(((POWER($G$3,-1/5))*(POWER(G154*G154/($P$18*$T$2),(3/5)))+(POWER($G$3,-1/5))*(POWER(K154*K154/($R$18*$T$2),(3/5))))/2)*206265</f>
        <v>0</v>
      </c>
      <c r="O154" s="30" t="e">
        <f>0.98*$G$3/N154*206265</f>
        <v>#DIV/0!</v>
      </c>
      <c r="U154" s="58"/>
    </row>
    <row r="155" spans="1:21" ht="12">
      <c r="A155" s="40">
        <v>145</v>
      </c>
      <c r="B155" s="40">
        <f>blismm!P148</f>
        <v>2444</v>
      </c>
      <c r="C155" s="28">
        <f>B155/(32766/2)</f>
        <v>0.14917902704022462</v>
      </c>
      <c r="D155" s="17">
        <f>SQRT(2*LN(1/C155))</f>
        <v>1.9506963733645364</v>
      </c>
      <c r="E155" s="11">
        <f>D155*$U$24</f>
        <v>2.0118019372601808</v>
      </c>
      <c r="F155">
        <f>blismm!K147</f>
        <v>0</v>
      </c>
      <c r="G155" s="17">
        <f>$S$26*F155</f>
        <v>0</v>
      </c>
      <c r="H155" s="30" t="e">
        <f>0.98*$G$3/I155*206265</f>
        <v>#DIV/0!</v>
      </c>
      <c r="I155" s="31">
        <f>(POWER($G$3,-1/5))*(POWER(G155*G155/($P$18*$T$2),(3/5)))*206265</f>
        <v>0</v>
      </c>
      <c r="J155">
        <f>blismm!L147</f>
        <v>0</v>
      </c>
      <c r="K155" s="17">
        <f>$S$26*J155</f>
        <v>0</v>
      </c>
      <c r="L155" s="30" t="e">
        <f>0.98*$G$3/M155*206265</f>
        <v>#DIV/0!</v>
      </c>
      <c r="M155" s="31">
        <f>(POWER($G$3,-1/5))*(POWER(K155*K155/($R$18*$T$2),(3/5)))*206265</f>
        <v>0</v>
      </c>
      <c r="N155" s="32">
        <f>(((POWER($G$3,-1/5))*(POWER(G155*G155/($P$18*$T$2),(3/5)))+(POWER($G$3,-1/5))*(POWER(K155*K155/($R$18*$T$2),(3/5))))/2)*206265</f>
        <v>0</v>
      </c>
      <c r="O155" s="30" t="e">
        <f>0.98*$G$3/N155*206265</f>
        <v>#DIV/0!</v>
      </c>
      <c r="U155" s="58"/>
    </row>
    <row r="156" spans="1:25" ht="12">
      <c r="A156" s="40">
        <v>146</v>
      </c>
      <c r="B156" s="40">
        <f>blismm!P149</f>
        <v>5387</v>
      </c>
      <c r="C156" s="28">
        <f>B156/(32766/2)</f>
        <v>0.3288164560825246</v>
      </c>
      <c r="D156" s="17">
        <f>SQRT(2*LN(1/C156))</f>
        <v>1.4914795125242115</v>
      </c>
      <c r="E156" s="11">
        <f>D156*$U$24</f>
        <v>1.5382001082540324</v>
      </c>
      <c r="F156">
        <f>blismm!K148</f>
        <v>0</v>
      </c>
      <c r="G156" s="17">
        <f>$S$26*F156</f>
        <v>0</v>
      </c>
      <c r="H156" s="30" t="e">
        <f>0.98*$G$3/I156*206265</f>
        <v>#DIV/0!</v>
      </c>
      <c r="I156" s="31">
        <f>(POWER($G$3,-1/5))*(POWER(G156*G156/($P$18*$T$2),(3/5)))*206265</f>
        <v>0</v>
      </c>
      <c r="J156">
        <f>blismm!L148</f>
        <v>0</v>
      </c>
      <c r="K156" s="17">
        <f>$S$26*J156</f>
        <v>0</v>
      </c>
      <c r="L156" s="30" t="e">
        <f>0.98*$G$3/M156*206265</f>
        <v>#DIV/0!</v>
      </c>
      <c r="M156" s="31">
        <f>(POWER($G$3,-1/5))*(POWER(K156*K156/($R$18*$T$2),(3/5)))*206265</f>
        <v>0</v>
      </c>
      <c r="N156" s="32">
        <f>(((POWER($G$3,-1/5))*(POWER(G156*G156/($P$18*$T$2),(3/5)))+(POWER($G$3,-1/5))*(POWER(K156*K156/($R$18*$T$2),(3/5))))/2)*206265</f>
        <v>0</v>
      </c>
      <c r="O156" s="30" t="e">
        <f>0.98*$G$3/N156*206265</f>
        <v>#DIV/0!</v>
      </c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1:25" ht="12">
      <c r="A157" s="40">
        <v>147</v>
      </c>
      <c r="B157" s="40">
        <f>blismm!P150</f>
        <v>6262</v>
      </c>
      <c r="C157" s="28">
        <f>B157/(32766/2)</f>
        <v>0.38222547762924985</v>
      </c>
      <c r="D157" s="17">
        <f>SQRT(2*LN(1/C157))</f>
        <v>1.3868991231765289</v>
      </c>
      <c r="E157" s="11">
        <f>D157*$U$24</f>
        <v>1.4303437382100337</v>
      </c>
      <c r="F157">
        <f>blismm!K149</f>
        <v>0</v>
      </c>
      <c r="G157" s="17">
        <f>$S$26*F157</f>
        <v>0</v>
      </c>
      <c r="H157" s="30" t="e">
        <f>0.98*$G$3/I157*206265</f>
        <v>#DIV/0!</v>
      </c>
      <c r="I157" s="31">
        <f>(POWER($G$3,-1/5))*(POWER(G157*G157/($P$18*$T$2),(3/5)))*206265</f>
        <v>0</v>
      </c>
      <c r="J157">
        <f>blismm!L149</f>
        <v>0</v>
      </c>
      <c r="K157" s="17">
        <f>$S$26*J157</f>
        <v>0</v>
      </c>
      <c r="L157" s="30" t="e">
        <f>0.98*$G$3/M157*206265</f>
        <v>#DIV/0!</v>
      </c>
      <c r="M157" s="31">
        <f>(POWER($G$3,-1/5))*(POWER(K157*K157/($R$18*$T$2),(3/5)))*206265</f>
        <v>0</v>
      </c>
      <c r="N157" s="32">
        <f>(((POWER($G$3,-1/5))*(POWER(G157*G157/($P$18*$T$2),(3/5)))+(POWER($G$3,-1/5))*(POWER(K157*K157/($R$18*$T$2),(3/5))))/2)*206265</f>
        <v>0</v>
      </c>
      <c r="O157" s="30" t="e">
        <f>0.98*$G$3/N157*206265</f>
        <v>#DIV/0!</v>
      </c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1:25" ht="12">
      <c r="A158" s="40">
        <v>148</v>
      </c>
      <c r="B158" s="40">
        <f>blismm!P151</f>
        <v>1792</v>
      </c>
      <c r="C158" s="28">
        <f>B158/(32766/2)</f>
        <v>0.10938167612769334</v>
      </c>
      <c r="D158" s="17">
        <f>SQRT(2*LN(1/C158))</f>
        <v>2.1037641965226936</v>
      </c>
      <c r="E158" s="11">
        <f>D158*$U$24</f>
        <v>2.169664609978767</v>
      </c>
      <c r="F158">
        <f>blismm!K150</f>
        <v>0</v>
      </c>
      <c r="G158" s="17">
        <f>$S$26*F158</f>
        <v>0</v>
      </c>
      <c r="H158" s="30" t="e">
        <f>0.98*$G$3/I158*206265</f>
        <v>#DIV/0!</v>
      </c>
      <c r="I158" s="31">
        <f>(POWER($G$3,-1/5))*(POWER(G158*G158/($P$18*$T$2),(3/5)))*206265</f>
        <v>0</v>
      </c>
      <c r="J158">
        <f>blismm!L150</f>
        <v>0</v>
      </c>
      <c r="K158" s="17">
        <f>$S$26*J158</f>
        <v>0</v>
      </c>
      <c r="L158" s="30" t="e">
        <f>0.98*$G$3/M158*206265</f>
        <v>#DIV/0!</v>
      </c>
      <c r="M158" s="31">
        <f>(POWER($G$3,-1/5))*(POWER(K158*K158/($R$18*$T$2),(3/5)))*206265</f>
        <v>0</v>
      </c>
      <c r="N158" s="32">
        <f>(((POWER($G$3,-1/5))*(POWER(G158*G158/($P$18*$T$2),(3/5)))+(POWER($G$3,-1/5))*(POWER(K158*K158/($R$18*$T$2),(3/5))))/2)*206265</f>
        <v>0</v>
      </c>
      <c r="O158" s="30" t="e">
        <f>0.98*$G$3/N158*206265</f>
        <v>#DIV/0!</v>
      </c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1:25" ht="12">
      <c r="A159" s="40">
        <v>149</v>
      </c>
      <c r="B159" s="40">
        <f>blismm!P152</f>
        <v>1146</v>
      </c>
      <c r="C159" s="28">
        <f>B159/(32766/2)</f>
        <v>0.06995055850576817</v>
      </c>
      <c r="D159" s="17">
        <f>SQRT(2*LN(1/C159))</f>
        <v>2.306498035353847</v>
      </c>
      <c r="E159" s="11">
        <f>D159*$U$24</f>
        <v>2.378749086311306</v>
      </c>
      <c r="F159">
        <f>blismm!K151</f>
        <v>0</v>
      </c>
      <c r="G159" s="17">
        <f>$S$26*F159</f>
        <v>0</v>
      </c>
      <c r="H159" s="30" t="e">
        <f>0.98*$G$3/I159*206265</f>
        <v>#DIV/0!</v>
      </c>
      <c r="I159" s="31">
        <f>(POWER($G$3,-1/5))*(POWER(G159*G159/($P$18*$T$2),(3/5)))*206265</f>
        <v>0</v>
      </c>
      <c r="J159">
        <f>blismm!L151</f>
        <v>0</v>
      </c>
      <c r="K159" s="17">
        <f>$S$26*J159</f>
        <v>0</v>
      </c>
      <c r="L159" s="30" t="e">
        <f>0.98*$G$3/M159*206265</f>
        <v>#DIV/0!</v>
      </c>
      <c r="M159" s="31">
        <f>(POWER($G$3,-1/5))*(POWER(K159*K159/($R$18*$T$2),(3/5)))*206265</f>
        <v>0</v>
      </c>
      <c r="N159" s="32">
        <f>(((POWER($G$3,-1/5))*(POWER(G159*G159/($P$18*$T$2),(3/5)))+(POWER($G$3,-1/5))*(POWER(K159*K159/($R$18*$T$2),(3/5))))/2)*206265</f>
        <v>0</v>
      </c>
      <c r="O159" s="30" t="e">
        <f>0.98*$G$3/N159*206265</f>
        <v>#DIV/0!</v>
      </c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1:25" ht="12">
      <c r="A160" s="40">
        <v>150</v>
      </c>
      <c r="B160" s="40">
        <f>blismm!P153</f>
        <v>8025</v>
      </c>
      <c r="C160" s="28">
        <f>B160/(32766/2)</f>
        <v>0.48983702618568026</v>
      </c>
      <c r="D160" s="17">
        <f>SQRT(2*LN(1/C160))</f>
        <v>1.1947238533000393</v>
      </c>
      <c r="E160" s="11">
        <f>D160*$U$24</f>
        <v>1.232148578004663</v>
      </c>
      <c r="F160">
        <f>blismm!K152</f>
        <v>0</v>
      </c>
      <c r="G160" s="17">
        <f>$S$26*F160</f>
        <v>0</v>
      </c>
      <c r="H160" s="30" t="e">
        <f>0.98*$G$3/I160*206265</f>
        <v>#DIV/0!</v>
      </c>
      <c r="I160" s="31">
        <f>(POWER($G$3,-1/5))*(POWER(G160*G160/($P$18*$T$2),(3/5)))*206265</f>
        <v>0</v>
      </c>
      <c r="J160">
        <f>blismm!L152</f>
        <v>0</v>
      </c>
      <c r="K160" s="17">
        <f>$S$26*J160</f>
        <v>0</v>
      </c>
      <c r="L160" s="30" t="e">
        <f>0.98*$G$3/M160*206265</f>
        <v>#DIV/0!</v>
      </c>
      <c r="M160" s="31">
        <f>(POWER($G$3,-1/5))*(POWER(K160*K160/($R$18*$T$2),(3/5)))*206265</f>
        <v>0</v>
      </c>
      <c r="N160" s="32">
        <f>(((POWER($G$3,-1/5))*(POWER(G160*G160/($P$18*$T$2),(3/5)))+(POWER($G$3,-1/5))*(POWER(K160*K160/($R$18*$T$2),(3/5))))/2)*206265</f>
        <v>0</v>
      </c>
      <c r="O160" s="30" t="e">
        <f>0.98*$G$3/N160*206265</f>
        <v>#DIV/0!</v>
      </c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1:15" s="58" customFormat="1" ht="12">
      <c r="A161" s="40">
        <v>151</v>
      </c>
      <c r="B161" s="40">
        <f>blismm!P154</f>
        <v>7327</v>
      </c>
      <c r="C161" s="28">
        <f>B161/(32766/2)</f>
        <v>0.44723188671183545</v>
      </c>
      <c r="D161" s="17">
        <f>SQRT(2*LN(1/C161))</f>
        <v>1.2686040017754157</v>
      </c>
      <c r="E161" s="11">
        <f>D161*$U$24</f>
        <v>1.3083430221310306</v>
      </c>
      <c r="F161">
        <f>blismm!K153</f>
        <v>0</v>
      </c>
      <c r="G161" s="17">
        <f>$S$26*F161</f>
        <v>0</v>
      </c>
      <c r="H161" s="30" t="e">
        <f>0.98*$G$3/I161*206265</f>
        <v>#DIV/0!</v>
      </c>
      <c r="I161" s="31">
        <f>(POWER($G$3,-1/5))*(POWER(G161*G161/($P$18*$T$2),(3/5)))*206265</f>
        <v>0</v>
      </c>
      <c r="J161">
        <f>blismm!L153</f>
        <v>0</v>
      </c>
      <c r="K161" s="17">
        <f>$S$26*J161</f>
        <v>0</v>
      </c>
      <c r="L161" s="30" t="e">
        <f>0.98*$G$3/M161*206265</f>
        <v>#DIV/0!</v>
      </c>
      <c r="M161" s="31">
        <f>(POWER($G$3,-1/5))*(POWER(K161*K161/($R$18*$T$2),(3/5)))*206265</f>
        <v>0</v>
      </c>
      <c r="N161" s="32">
        <f>(((POWER($G$3,-1/5))*(POWER(G161*G161/($P$18*$T$2),(3/5)))+(POWER($G$3,-1/5))*(POWER(K161*K161/($R$18*$T$2),(3/5))))/2)*206265</f>
        <v>0</v>
      </c>
      <c r="O161" s="30" t="e">
        <f>0.98*$G$3/N161*206265</f>
        <v>#DIV/0!</v>
      </c>
    </row>
    <row r="162" spans="1:15" s="58" customFormat="1" ht="12">
      <c r="A162" s="40">
        <v>152</v>
      </c>
      <c r="B162" s="40">
        <f>blismm!P155</f>
        <v>3285</v>
      </c>
      <c r="C162" s="28">
        <f>B162/(32766/2)</f>
        <v>0.20051272660684857</v>
      </c>
      <c r="D162" s="17">
        <f>SQRT(2*LN(1/C162))</f>
        <v>1.7926949321630563</v>
      </c>
      <c r="E162" s="11">
        <f>D162*$U$24</f>
        <v>1.8488511009130641</v>
      </c>
      <c r="F162">
        <f>blismm!K154</f>
        <v>0</v>
      </c>
      <c r="G162" s="17">
        <f>$S$26*F162</f>
        <v>0</v>
      </c>
      <c r="H162" s="30" t="e">
        <f>0.98*$G$3/I162*206265</f>
        <v>#DIV/0!</v>
      </c>
      <c r="I162" s="31">
        <f>(POWER($G$3,-1/5))*(POWER(G162*G162/($P$18*$T$2),(3/5)))*206265</f>
        <v>0</v>
      </c>
      <c r="J162">
        <f>blismm!L154</f>
        <v>0</v>
      </c>
      <c r="K162" s="17">
        <f>$S$26*J162</f>
        <v>0</v>
      </c>
      <c r="L162" s="30" t="e">
        <f>0.98*$G$3/M162*206265</f>
        <v>#DIV/0!</v>
      </c>
      <c r="M162" s="31">
        <f>(POWER($G$3,-1/5))*(POWER(K162*K162/($R$18*$T$2),(3/5)))*206265</f>
        <v>0</v>
      </c>
      <c r="N162" s="32">
        <f>(((POWER($G$3,-1/5))*(POWER(G162*G162/($P$18*$T$2),(3/5)))+(POWER($G$3,-1/5))*(POWER(K162*K162/($R$18*$T$2),(3/5))))/2)*206265</f>
        <v>0</v>
      </c>
      <c r="O162" s="30" t="e">
        <f>0.98*$G$3/N162*206265</f>
        <v>#DIV/0!</v>
      </c>
    </row>
    <row r="163" spans="1:15" s="58" customFormat="1" ht="12">
      <c r="A163" s="40">
        <v>153</v>
      </c>
      <c r="B163" s="40">
        <f>blismm!P156</f>
        <v>3047</v>
      </c>
      <c r="C163" s="28">
        <f>B163/(32766/2)</f>
        <v>0.1859854727461393</v>
      </c>
      <c r="D163" s="17">
        <f>SQRT(2*LN(1/C163))</f>
        <v>1.8341683193396152</v>
      </c>
      <c r="E163" s="11">
        <f>D163*$U$24</f>
        <v>1.8916236419429286</v>
      </c>
      <c r="F163">
        <f>blismm!K155</f>
        <v>0</v>
      </c>
      <c r="G163" s="17">
        <f>$S$26*F163</f>
        <v>0</v>
      </c>
      <c r="H163" s="30" t="e">
        <f>0.98*$G$3/I163*206265</f>
        <v>#DIV/0!</v>
      </c>
      <c r="I163" s="31">
        <f>(POWER($G$3,-1/5))*(POWER(G163*G163/($P$18*$T$2),(3/5)))*206265</f>
        <v>0</v>
      </c>
      <c r="J163">
        <f>blismm!L155</f>
        <v>0</v>
      </c>
      <c r="K163" s="17">
        <f>$S$26*J163</f>
        <v>0</v>
      </c>
      <c r="L163" s="30" t="e">
        <f>0.98*$G$3/M163*206265</f>
        <v>#DIV/0!</v>
      </c>
      <c r="M163" s="31">
        <f>(POWER($G$3,-1/5))*(POWER(K163*K163/($R$18*$T$2),(3/5)))*206265</f>
        <v>0</v>
      </c>
      <c r="N163" s="32">
        <f>(((POWER($G$3,-1/5))*(POWER(G163*G163/($P$18*$T$2),(3/5)))+(POWER($G$3,-1/5))*(POWER(K163*K163/($R$18*$T$2),(3/5))))/2)*206265</f>
        <v>0</v>
      </c>
      <c r="O163" s="30" t="e">
        <f>0.98*$G$3/N163*206265</f>
        <v>#DIV/0!</v>
      </c>
    </row>
    <row r="164" spans="1:15" s="58" customFormat="1" ht="12">
      <c r="A164" s="40">
        <v>154</v>
      </c>
      <c r="B164" s="40">
        <f>blismm!P157</f>
        <v>2245</v>
      </c>
      <c r="C164" s="28">
        <f>B164/(32766/2)</f>
        <v>0.13703228956845512</v>
      </c>
      <c r="D164" s="17">
        <f>SQRT(2*LN(1/C164))</f>
        <v>1.9937596097041934</v>
      </c>
      <c r="E164" s="11">
        <f>D164*$U$24</f>
        <v>2.0562141294781773</v>
      </c>
      <c r="F164">
        <f>blismm!K156</f>
        <v>0</v>
      </c>
      <c r="G164" s="17">
        <f>$S$26*F164</f>
        <v>0</v>
      </c>
      <c r="H164" s="30" t="e">
        <f>0.98*$G$3/I164*206265</f>
        <v>#DIV/0!</v>
      </c>
      <c r="I164" s="31">
        <f>(POWER($G$3,-1/5))*(POWER(G164*G164/($P$18*$T$2),(3/5)))*206265</f>
        <v>0</v>
      </c>
      <c r="J164">
        <f>blismm!L156</f>
        <v>0</v>
      </c>
      <c r="K164" s="17">
        <f>$S$26*J164</f>
        <v>0</v>
      </c>
      <c r="L164" s="30" t="e">
        <f>0.98*$G$3/M164*206265</f>
        <v>#DIV/0!</v>
      </c>
      <c r="M164" s="31">
        <f>(POWER($G$3,-1/5))*(POWER(K164*K164/($R$18*$T$2),(3/5)))*206265</f>
        <v>0</v>
      </c>
      <c r="N164" s="32">
        <f>(((POWER($G$3,-1/5))*(POWER(G164*G164/($P$18*$T$2),(3/5)))+(POWER($G$3,-1/5))*(POWER(K164*K164/($R$18*$T$2),(3/5))))/2)*206265</f>
        <v>0</v>
      </c>
      <c r="O164" s="30" t="e">
        <f>0.98*$G$3/N164*206265</f>
        <v>#DIV/0!</v>
      </c>
    </row>
    <row r="165" spans="1:15" s="58" customFormat="1" ht="12">
      <c r="A165" s="40">
        <v>155</v>
      </c>
      <c r="B165" s="40">
        <f>blismm!P158</f>
        <v>3480</v>
      </c>
      <c r="C165" s="28">
        <f>B165/(32766/2)</f>
        <v>0.21241530855154733</v>
      </c>
      <c r="D165" s="17">
        <f>SQRT(2*LN(1/C165))</f>
        <v>1.760234028788072</v>
      </c>
      <c r="E165" s="11">
        <f>D165*$U$24</f>
        <v>1.8153733597398585</v>
      </c>
      <c r="F165">
        <f>blismm!K157</f>
        <v>0</v>
      </c>
      <c r="G165" s="17">
        <f>$S$26*F165</f>
        <v>0</v>
      </c>
      <c r="H165" s="30" t="e">
        <f>0.98*$G$3/I165*206265</f>
        <v>#DIV/0!</v>
      </c>
      <c r="I165" s="31">
        <f>(POWER($G$3,-1/5))*(POWER(G165*G165/($P$18*$T$2),(3/5)))*206265</f>
        <v>0</v>
      </c>
      <c r="J165">
        <f>blismm!L157</f>
        <v>0</v>
      </c>
      <c r="K165" s="17">
        <f>$S$26*J165</f>
        <v>0</v>
      </c>
      <c r="L165" s="30" t="e">
        <f>0.98*$G$3/M165*206265</f>
        <v>#DIV/0!</v>
      </c>
      <c r="M165" s="31">
        <f>(POWER($G$3,-1/5))*(POWER(K165*K165/($R$18*$T$2),(3/5)))*206265</f>
        <v>0</v>
      </c>
      <c r="N165" s="32">
        <f>(((POWER($G$3,-1/5))*(POWER(G165*G165/($P$18*$T$2),(3/5)))+(POWER($G$3,-1/5))*(POWER(K165*K165/($R$18*$T$2),(3/5))))/2)*206265</f>
        <v>0</v>
      </c>
      <c r="O165" s="30" t="e">
        <f>0.98*$G$3/N165*206265</f>
        <v>#DIV/0!</v>
      </c>
    </row>
    <row r="166" spans="1:15" s="58" customFormat="1" ht="12">
      <c r="A166" s="40">
        <v>156</v>
      </c>
      <c r="B166" s="40">
        <f>blismm!P159</f>
        <v>7267</v>
      </c>
      <c r="C166" s="28">
        <f>B166/(32766/2)</f>
        <v>0.4435695538057743</v>
      </c>
      <c r="D166" s="17">
        <f>SQRT(2*LN(1/C166))</f>
        <v>1.2750691433829204</v>
      </c>
      <c r="E166" s="11">
        <f>D166*$U$24</f>
        <v>1.3150106842993905</v>
      </c>
      <c r="F166">
        <f>blismm!K158</f>
        <v>0</v>
      </c>
      <c r="G166" s="17">
        <f>$S$26*F166</f>
        <v>0</v>
      </c>
      <c r="H166" s="30" t="e">
        <f>0.98*$G$3/I166*206265</f>
        <v>#DIV/0!</v>
      </c>
      <c r="I166" s="31">
        <f>(POWER($G$3,-1/5))*(POWER(G166*G166/($P$18*$T$2),(3/5)))*206265</f>
        <v>0</v>
      </c>
      <c r="J166">
        <f>blismm!L158</f>
        <v>0</v>
      </c>
      <c r="K166" s="17">
        <f>$S$26*J166</f>
        <v>0</v>
      </c>
      <c r="L166" s="30" t="e">
        <f>0.98*$G$3/M166*206265</f>
        <v>#DIV/0!</v>
      </c>
      <c r="M166" s="31">
        <f>(POWER($G$3,-1/5))*(POWER(K166*K166/($R$18*$T$2),(3/5)))*206265</f>
        <v>0</v>
      </c>
      <c r="N166" s="32">
        <f>(((POWER($G$3,-1/5))*(POWER(G166*G166/($P$18*$T$2),(3/5)))+(POWER($G$3,-1/5))*(POWER(K166*K166/($R$18*$T$2),(3/5))))/2)*206265</f>
        <v>0</v>
      </c>
      <c r="O166" s="30" t="e">
        <f>0.98*$G$3/N166*206265</f>
        <v>#DIV/0!</v>
      </c>
    </row>
    <row r="167" spans="1:15" s="58" customFormat="1" ht="12">
      <c r="A167" s="40">
        <v>157</v>
      </c>
      <c r="B167" s="40">
        <f>blismm!P160</f>
        <v>3346</v>
      </c>
      <c r="C167" s="28">
        <f>B167/(32766/2)</f>
        <v>0.2042360983946774</v>
      </c>
      <c r="D167" s="17">
        <f>SQRT(2*LN(1/C167))</f>
        <v>1.7824020922751938</v>
      </c>
      <c r="E167" s="11">
        <f>D167*$U$24</f>
        <v>1.8382358378157142</v>
      </c>
      <c r="F167">
        <f>blismm!K159</f>
        <v>0</v>
      </c>
      <c r="G167" s="17">
        <f>$S$26*F167</f>
        <v>0</v>
      </c>
      <c r="H167" s="30" t="e">
        <f>0.98*$G$3/I167*206265</f>
        <v>#DIV/0!</v>
      </c>
      <c r="I167" s="31">
        <f>(POWER($G$3,-1/5))*(POWER(G167*G167/($P$18*$T$2),(3/5)))*206265</f>
        <v>0</v>
      </c>
      <c r="J167">
        <f>blismm!L159</f>
        <v>0</v>
      </c>
      <c r="K167" s="17">
        <f>$S$26*J167</f>
        <v>0</v>
      </c>
      <c r="L167" s="30" t="e">
        <f>0.98*$G$3/M167*206265</f>
        <v>#DIV/0!</v>
      </c>
      <c r="M167" s="31">
        <f>(POWER($G$3,-1/5))*(POWER(K167*K167/($R$18*$T$2),(3/5)))*206265</f>
        <v>0</v>
      </c>
      <c r="N167" s="32">
        <f>(((POWER($G$3,-1/5))*(POWER(G167*G167/($P$18*$T$2),(3/5)))+(POWER($G$3,-1/5))*(POWER(K167*K167/($R$18*$T$2),(3/5))))/2)*206265</f>
        <v>0</v>
      </c>
      <c r="O167" s="30" t="e">
        <f>0.98*$G$3/N167*206265</f>
        <v>#DIV/0!</v>
      </c>
    </row>
    <row r="168" spans="1:15" s="58" customFormat="1" ht="12">
      <c r="A168" s="40">
        <v>158</v>
      </c>
      <c r="B168" s="40">
        <f>blismm!P161</f>
        <v>4505</v>
      </c>
      <c r="C168" s="28">
        <f>B168/(32766/2)</f>
        <v>0.2749801623634255</v>
      </c>
      <c r="D168" s="17">
        <f>SQRT(2*LN(1/C168))</f>
        <v>1.606895342440089</v>
      </c>
      <c r="E168" s="11">
        <f>D168*$U$24</f>
        <v>1.6572313390420248</v>
      </c>
      <c r="F168">
        <f>blismm!K160</f>
        <v>0</v>
      </c>
      <c r="G168" s="17">
        <f>$S$26*F168</f>
        <v>0</v>
      </c>
      <c r="H168" s="30" t="e">
        <f>0.98*$G$3/I168*206265</f>
        <v>#DIV/0!</v>
      </c>
      <c r="I168" s="31">
        <f>(POWER($G$3,-1/5))*(POWER(G168*G168/($P$18*$T$2),(3/5)))*206265</f>
        <v>0</v>
      </c>
      <c r="J168">
        <f>blismm!L160</f>
        <v>0</v>
      </c>
      <c r="K168" s="17">
        <f>$S$26*J168</f>
        <v>0</v>
      </c>
      <c r="L168" s="30" t="e">
        <f>0.98*$G$3/M168*206265</f>
        <v>#DIV/0!</v>
      </c>
      <c r="M168" s="31">
        <f>(POWER($G$3,-1/5))*(POWER(K168*K168/($R$18*$T$2),(3/5)))*206265</f>
        <v>0</v>
      </c>
      <c r="N168" s="32">
        <f>(((POWER($G$3,-1/5))*(POWER(G168*G168/($P$18*$T$2),(3/5)))+(POWER($G$3,-1/5))*(POWER(K168*K168/($R$18*$T$2),(3/5))))/2)*206265</f>
        <v>0</v>
      </c>
      <c r="O168" s="30" t="e">
        <f>0.98*$G$3/N168*206265</f>
        <v>#DIV/0!</v>
      </c>
    </row>
    <row r="169" spans="1:15" s="58" customFormat="1" ht="12">
      <c r="A169" s="40">
        <v>159</v>
      </c>
      <c r="B169" s="40">
        <f>blismm!P162</f>
        <v>3589</v>
      </c>
      <c r="C169" s="28">
        <f>B169/(32766/2)</f>
        <v>0.21906854666422512</v>
      </c>
      <c r="D169" s="17">
        <f>SQRT(2*LN(1/C169))</f>
        <v>1.7426248016556265</v>
      </c>
      <c r="E169" s="11">
        <f>D169*$U$24</f>
        <v>1.7972125235674892</v>
      </c>
      <c r="F169">
        <f>blismm!K161</f>
        <v>0</v>
      </c>
      <c r="G169" s="17">
        <f>$S$26*F169</f>
        <v>0</v>
      </c>
      <c r="H169" s="30" t="e">
        <f>0.98*$G$3/I169*206265</f>
        <v>#DIV/0!</v>
      </c>
      <c r="I169" s="31">
        <f>(POWER($G$3,-1/5))*(POWER(G169*G169/($P$18*$T$2),(3/5)))*206265</f>
        <v>0</v>
      </c>
      <c r="J169">
        <f>blismm!L161</f>
        <v>0</v>
      </c>
      <c r="K169" s="17">
        <f>$S$26*J169</f>
        <v>0</v>
      </c>
      <c r="L169" s="30" t="e">
        <f>0.98*$G$3/M169*206265</f>
        <v>#DIV/0!</v>
      </c>
      <c r="M169" s="31">
        <f>(POWER($G$3,-1/5))*(POWER(K169*K169/($R$18*$T$2),(3/5)))*206265</f>
        <v>0</v>
      </c>
      <c r="N169" s="32">
        <f>(((POWER($G$3,-1/5))*(POWER(G169*G169/($P$18*$T$2),(3/5)))+(POWER($G$3,-1/5))*(POWER(K169*K169/($R$18*$T$2),(3/5))))/2)*206265</f>
        <v>0</v>
      </c>
      <c r="O169" s="30" t="e">
        <f>0.98*$G$3/N169*206265</f>
        <v>#DIV/0!</v>
      </c>
    </row>
    <row r="170" spans="1:15" s="58" customFormat="1" ht="12">
      <c r="A170" s="40">
        <v>160</v>
      </c>
      <c r="B170" s="40">
        <f>blismm!P163</f>
        <v>2936</v>
      </c>
      <c r="C170" s="28">
        <f>B170/(32766/2)</f>
        <v>0.17921015686992614</v>
      </c>
      <c r="D170" s="17">
        <f>SQRT(2*LN(1/C170))</f>
        <v>1.8542902151960232</v>
      </c>
      <c r="E170" s="11">
        <f>D170*$U$24</f>
        <v>1.9123758561870388</v>
      </c>
      <c r="F170">
        <f>blismm!K162</f>
        <v>0</v>
      </c>
      <c r="G170" s="17">
        <f>$S$26*F170</f>
        <v>0</v>
      </c>
      <c r="H170" s="30" t="e">
        <f>0.98*$G$3/I170*206265</f>
        <v>#DIV/0!</v>
      </c>
      <c r="I170" s="31">
        <f>(POWER($G$3,-1/5))*(POWER(G170*G170/($P$18*$T$2),(3/5)))*206265</f>
        <v>0</v>
      </c>
      <c r="J170">
        <f>blismm!L162</f>
        <v>0</v>
      </c>
      <c r="K170" s="17">
        <f>$S$26*J170</f>
        <v>0</v>
      </c>
      <c r="L170" s="30" t="e">
        <f>0.98*$G$3/M170*206265</f>
        <v>#DIV/0!</v>
      </c>
      <c r="M170" s="31">
        <f>(POWER($G$3,-1/5))*(POWER(K170*K170/($R$18*$T$2),(3/5)))*206265</f>
        <v>0</v>
      </c>
      <c r="N170" s="32">
        <f>(((POWER($G$3,-1/5))*(POWER(G170*G170/($P$18*$T$2),(3/5)))+(POWER($G$3,-1/5))*(POWER(K170*K170/($R$18*$T$2),(3/5))))/2)*206265</f>
        <v>0</v>
      </c>
      <c r="O170" s="30" t="e">
        <f>0.98*$G$3/N170*206265</f>
        <v>#DIV/0!</v>
      </c>
    </row>
    <row r="171" spans="1:15" s="58" customFormat="1" ht="12">
      <c r="A171" s="40">
        <v>161</v>
      </c>
      <c r="B171" s="40">
        <f>blismm!P164</f>
        <v>7148</v>
      </c>
      <c r="C171" s="28">
        <f>B171/(32766/2)</f>
        <v>0.43630592687541964</v>
      </c>
      <c r="D171" s="17">
        <f>SQRT(2*LN(1/C171))</f>
        <v>1.2879531160263131</v>
      </c>
      <c r="E171" s="11">
        <f>D171*$U$24</f>
        <v>1.3282982473858373</v>
      </c>
      <c r="F171">
        <f>blismm!K163</f>
        <v>0</v>
      </c>
      <c r="G171" s="17">
        <f>$S$26*F171</f>
        <v>0</v>
      </c>
      <c r="H171" s="30" t="e">
        <f>0.98*$G$3/I171*206265</f>
        <v>#DIV/0!</v>
      </c>
      <c r="I171" s="31">
        <f>(POWER($G$3,-1/5))*(POWER(G171*G171/($P$18*$T$2),(3/5)))*206265</f>
        <v>0</v>
      </c>
      <c r="J171">
        <f>blismm!L163</f>
        <v>0</v>
      </c>
      <c r="K171" s="17">
        <f>$S$26*J171</f>
        <v>0</v>
      </c>
      <c r="L171" s="30" t="e">
        <f>0.98*$G$3/M171*206265</f>
        <v>#DIV/0!</v>
      </c>
      <c r="M171" s="31">
        <f>(POWER($G$3,-1/5))*(POWER(K171*K171/($R$18*$T$2),(3/5)))*206265</f>
        <v>0</v>
      </c>
      <c r="N171" s="32">
        <f>(((POWER($G$3,-1/5))*(POWER(G171*G171/($P$18*$T$2),(3/5)))+(POWER($G$3,-1/5))*(POWER(K171*K171/($R$18*$T$2),(3/5))))/2)*206265</f>
        <v>0</v>
      </c>
      <c r="O171" s="30" t="e">
        <f>0.98*$G$3/N171*206265</f>
        <v>#DIV/0!</v>
      </c>
    </row>
    <row r="172" spans="1:15" s="58" customFormat="1" ht="12">
      <c r="A172" s="40">
        <v>162</v>
      </c>
      <c r="B172" s="40">
        <f>blismm!P165</f>
        <v>4425</v>
      </c>
      <c r="C172" s="28">
        <f>B172/(32766/2)</f>
        <v>0.2700970518220106</v>
      </c>
      <c r="D172" s="17">
        <f>SQRT(2*LN(1/C172))</f>
        <v>1.618007375371468</v>
      </c>
      <c r="E172" s="11">
        <f>D172*$U$24</f>
        <v>1.6686914564049795</v>
      </c>
      <c r="F172">
        <f>blismm!K164</f>
        <v>0</v>
      </c>
      <c r="G172" s="17">
        <f>$S$26*F172</f>
        <v>0</v>
      </c>
      <c r="H172" s="30" t="e">
        <f>0.98*$G$3/I172*206265</f>
        <v>#DIV/0!</v>
      </c>
      <c r="I172" s="31">
        <f>(POWER($G$3,-1/5))*(POWER(G172*G172/($P$18*$T$2),(3/5)))*206265</f>
        <v>0</v>
      </c>
      <c r="J172">
        <f>blismm!L164</f>
        <v>0</v>
      </c>
      <c r="K172" s="17">
        <f>$S$26*J172</f>
        <v>0</v>
      </c>
      <c r="L172" s="30" t="e">
        <f>0.98*$G$3/M172*206265</f>
        <v>#DIV/0!</v>
      </c>
      <c r="M172" s="31">
        <f>(POWER($G$3,-1/5))*(POWER(K172*K172/($R$18*$T$2),(3/5)))*206265</f>
        <v>0</v>
      </c>
      <c r="N172" s="32">
        <f>(((POWER($G$3,-1/5))*(POWER(G172*G172/($P$18*$T$2),(3/5)))+(POWER($G$3,-1/5))*(POWER(K172*K172/($R$18*$T$2),(3/5))))/2)*206265</f>
        <v>0</v>
      </c>
      <c r="O172" s="30" t="e">
        <f>0.98*$G$3/N172*206265</f>
        <v>#DIV/0!</v>
      </c>
    </row>
    <row r="173" spans="1:15" s="58" customFormat="1" ht="12">
      <c r="A173" s="40">
        <v>163</v>
      </c>
      <c r="B173" s="40">
        <f>blismm!P166</f>
        <v>7215</v>
      </c>
      <c r="C173" s="28">
        <f>B173/(32766/2)</f>
        <v>0.4403955319538546</v>
      </c>
      <c r="D173" s="17">
        <f>SQRT(2*LN(1/C173))</f>
        <v>1.2806888924421045</v>
      </c>
      <c r="E173" s="11">
        <f>D173*$U$24</f>
        <v>1.3208064719978534</v>
      </c>
      <c r="F173">
        <f>blismm!K165</f>
        <v>0</v>
      </c>
      <c r="G173" s="17">
        <f>$S$26*F173</f>
        <v>0</v>
      </c>
      <c r="H173" s="30" t="e">
        <f>0.98*$G$3/I173*206265</f>
        <v>#DIV/0!</v>
      </c>
      <c r="I173" s="31">
        <f>(POWER($G$3,-1/5))*(POWER(G173*G173/($P$18*$T$2),(3/5)))*206265</f>
        <v>0</v>
      </c>
      <c r="J173">
        <f>blismm!L165</f>
        <v>0</v>
      </c>
      <c r="K173" s="17">
        <f>$S$26*J173</f>
        <v>0</v>
      </c>
      <c r="L173" s="30" t="e">
        <f>0.98*$G$3/M173*206265</f>
        <v>#DIV/0!</v>
      </c>
      <c r="M173" s="31">
        <f>(POWER($G$3,-1/5))*(POWER(K173*K173/($R$18*$T$2),(3/5)))*206265</f>
        <v>0</v>
      </c>
      <c r="N173" s="32">
        <f>(((POWER($G$3,-1/5))*(POWER(G173*G173/($P$18*$T$2),(3/5)))+(POWER($G$3,-1/5))*(POWER(K173*K173/($R$18*$T$2),(3/5))))/2)*206265</f>
        <v>0</v>
      </c>
      <c r="O173" s="30" t="e">
        <f>0.98*$G$3/N173*206265</f>
        <v>#DIV/0!</v>
      </c>
    </row>
    <row r="174" spans="1:15" s="58" customFormat="1" ht="12">
      <c r="A174" s="40">
        <v>164</v>
      </c>
      <c r="B174" s="40">
        <f>blismm!P167</f>
        <v>7944</v>
      </c>
      <c r="C174" s="28">
        <f>B174/(32766/2)</f>
        <v>0.4848928767624977</v>
      </c>
      <c r="D174" s="17">
        <f>SQRT(2*LN(1/C174))</f>
        <v>1.2031851770157866</v>
      </c>
      <c r="E174" s="11">
        <f>D174*$U$24</f>
        <v>1.2408749526858063</v>
      </c>
      <c r="F174">
        <f>blismm!K166</f>
        <v>0</v>
      </c>
      <c r="G174" s="17">
        <f>$S$26*F174</f>
        <v>0</v>
      </c>
      <c r="H174" s="30" t="e">
        <f>0.98*$G$3/I174*206265</f>
        <v>#DIV/0!</v>
      </c>
      <c r="I174" s="31">
        <f>(POWER($G$3,-1/5))*(POWER(G174*G174/($P$18*$T$2),(3/5)))*206265</f>
        <v>0</v>
      </c>
      <c r="J174">
        <f>blismm!L166</f>
        <v>0</v>
      </c>
      <c r="K174" s="17">
        <f>$S$26*J174</f>
        <v>0</v>
      </c>
      <c r="L174" s="30" t="e">
        <f>0.98*$G$3/M174*206265</f>
        <v>#DIV/0!</v>
      </c>
      <c r="M174" s="31">
        <f>(POWER($G$3,-1/5))*(POWER(K174*K174/($R$18*$T$2),(3/5)))*206265</f>
        <v>0</v>
      </c>
      <c r="N174" s="32">
        <f>(((POWER($G$3,-1/5))*(POWER(G174*G174/($P$18*$T$2),(3/5)))+(POWER($G$3,-1/5))*(POWER(K174*K174/($R$18*$T$2),(3/5))))/2)*206265</f>
        <v>0</v>
      </c>
      <c r="O174" s="30" t="e">
        <f>0.98*$G$3/N174*206265</f>
        <v>#DIV/0!</v>
      </c>
    </row>
    <row r="175" spans="1:15" s="58" customFormat="1" ht="12">
      <c r="A175" s="40">
        <v>165</v>
      </c>
      <c r="B175" s="40">
        <f>blismm!P168</f>
        <v>4069</v>
      </c>
      <c r="C175" s="28">
        <f>B175/(32766/2)</f>
        <v>0.2483672099127144</v>
      </c>
      <c r="D175" s="17">
        <f>SQRT(2*LN(1/C175))</f>
        <v>1.6690398094824301</v>
      </c>
      <c r="E175" s="11">
        <f>D175*$U$24</f>
        <v>1.7213224815144674</v>
      </c>
      <c r="F175">
        <f>blismm!K167</f>
        <v>0</v>
      </c>
      <c r="G175" s="17">
        <f>$S$26*F175</f>
        <v>0</v>
      </c>
      <c r="H175" s="30" t="e">
        <f>0.98*$G$3/I175*206265</f>
        <v>#DIV/0!</v>
      </c>
      <c r="I175" s="31">
        <f>(POWER($G$3,-1/5))*(POWER(G175*G175/($P$18*$T$2),(3/5)))*206265</f>
        <v>0</v>
      </c>
      <c r="J175">
        <f>blismm!L167</f>
        <v>0</v>
      </c>
      <c r="K175" s="17">
        <f>$S$26*J175</f>
        <v>0</v>
      </c>
      <c r="L175" s="30" t="e">
        <f>0.98*$G$3/M175*206265</f>
        <v>#DIV/0!</v>
      </c>
      <c r="M175" s="31">
        <f>(POWER($G$3,-1/5))*(POWER(K175*K175/($R$18*$T$2),(3/5)))*206265</f>
        <v>0</v>
      </c>
      <c r="N175" s="32">
        <f>(((POWER($G$3,-1/5))*(POWER(G175*G175/($P$18*$T$2),(3/5)))+(POWER($G$3,-1/5))*(POWER(K175*K175/($R$18*$T$2),(3/5))))/2)*206265</f>
        <v>0</v>
      </c>
      <c r="O175" s="30" t="e">
        <f>0.98*$G$3/N175*206265</f>
        <v>#DIV/0!</v>
      </c>
    </row>
    <row r="176" spans="1:15" s="58" customFormat="1" ht="12">
      <c r="A176" s="40">
        <v>166</v>
      </c>
      <c r="B176" s="40">
        <f>blismm!P169</f>
        <v>3667</v>
      </c>
      <c r="C176" s="28">
        <f>B176/(32766/2)</f>
        <v>0.22382957944210463</v>
      </c>
      <c r="D176" s="17">
        <f>SQRT(2*LN(1/C176))</f>
        <v>1.7302429440682239</v>
      </c>
      <c r="E176" s="11">
        <f>D176*$U$24</f>
        <v>1.784442804291161</v>
      </c>
      <c r="F176">
        <f>blismm!K168</f>
        <v>0</v>
      </c>
      <c r="G176" s="17">
        <f>$S$26*F176</f>
        <v>0</v>
      </c>
      <c r="H176" s="30" t="e">
        <f>0.98*$G$3/I176*206265</f>
        <v>#DIV/0!</v>
      </c>
      <c r="I176" s="31">
        <f>(POWER($G$3,-1/5))*(POWER(G176*G176/($P$18*$T$2),(3/5)))*206265</f>
        <v>0</v>
      </c>
      <c r="J176">
        <f>blismm!L168</f>
        <v>0</v>
      </c>
      <c r="K176" s="17">
        <f>$S$26*J176</f>
        <v>0</v>
      </c>
      <c r="L176" s="30" t="e">
        <f>0.98*$G$3/M176*206265</f>
        <v>#DIV/0!</v>
      </c>
      <c r="M176" s="31">
        <f>(POWER($G$3,-1/5))*(POWER(K176*K176/($R$18*$T$2),(3/5)))*206265</f>
        <v>0</v>
      </c>
      <c r="N176" s="32">
        <f>(((POWER($G$3,-1/5))*(POWER(G176*G176/($P$18*$T$2),(3/5)))+(POWER($G$3,-1/5))*(POWER(K176*K176/($R$18*$T$2),(3/5))))/2)*206265</f>
        <v>0</v>
      </c>
      <c r="O176" s="30" t="e">
        <f>0.98*$G$3/N176*206265</f>
        <v>#DIV/0!</v>
      </c>
    </row>
    <row r="177" spans="1:15" s="58" customFormat="1" ht="12">
      <c r="A177" s="40">
        <v>167</v>
      </c>
      <c r="B177" s="40">
        <f>blismm!P170</f>
        <v>6519</v>
      </c>
      <c r="C177" s="28">
        <f>B177/(32766/2)</f>
        <v>0.39791247024354515</v>
      </c>
      <c r="D177" s="17">
        <f>SQRT(2*LN(1/C177))</f>
        <v>1.3575884662855118</v>
      </c>
      <c r="E177" s="11">
        <f>D177*$U$24</f>
        <v>1.4001149249919056</v>
      </c>
      <c r="F177">
        <f>blismm!K169</f>
        <v>0</v>
      </c>
      <c r="G177" s="17">
        <f>$S$26*F177</f>
        <v>0</v>
      </c>
      <c r="H177" s="30" t="e">
        <f>0.98*$G$3/I177*206265</f>
        <v>#DIV/0!</v>
      </c>
      <c r="I177" s="31">
        <f>(POWER($G$3,-1/5))*(POWER(G177*G177/($P$18*$T$2),(3/5)))*206265</f>
        <v>0</v>
      </c>
      <c r="J177">
        <f>blismm!L169</f>
        <v>0</v>
      </c>
      <c r="K177" s="17">
        <f>$S$26*J177</f>
        <v>0</v>
      </c>
      <c r="L177" s="30" t="e">
        <f>0.98*$G$3/M177*206265</f>
        <v>#DIV/0!</v>
      </c>
      <c r="M177" s="31">
        <f>(POWER($G$3,-1/5))*(POWER(K177*K177/($R$18*$T$2),(3/5)))*206265</f>
        <v>0</v>
      </c>
      <c r="N177" s="32">
        <f>(((POWER($G$3,-1/5))*(POWER(G177*G177/($P$18*$T$2),(3/5)))+(POWER($G$3,-1/5))*(POWER(K177*K177/($R$18*$T$2),(3/5))))/2)*206265</f>
        <v>0</v>
      </c>
      <c r="O177" s="30" t="e">
        <f>0.98*$G$3/N177*206265</f>
        <v>#DIV/0!</v>
      </c>
    </row>
    <row r="178" spans="1:15" s="58" customFormat="1" ht="12">
      <c r="A178" s="40">
        <v>168</v>
      </c>
      <c r="B178" s="40">
        <f>blismm!P171</f>
        <v>9452</v>
      </c>
      <c r="C178" s="28">
        <f>B178/(32766/2)</f>
        <v>0.5769395104681683</v>
      </c>
      <c r="D178" s="17">
        <f>SQRT(2*LN(1/C178))</f>
        <v>1.048825869735739</v>
      </c>
      <c r="E178" s="11">
        <f>D178*$U$24</f>
        <v>1.081680340105211</v>
      </c>
      <c r="F178">
        <f>blismm!K170</f>
        <v>0</v>
      </c>
      <c r="G178" s="17">
        <f>$S$26*F178</f>
        <v>0</v>
      </c>
      <c r="H178" s="30" t="e">
        <f>0.98*$G$3/I178*206265</f>
        <v>#DIV/0!</v>
      </c>
      <c r="I178" s="31">
        <f>(POWER($G$3,-1/5))*(POWER(G178*G178/($P$18*$T$2),(3/5)))*206265</f>
        <v>0</v>
      </c>
      <c r="J178">
        <f>blismm!L170</f>
        <v>0</v>
      </c>
      <c r="K178" s="17">
        <f>$S$26*J178</f>
        <v>0</v>
      </c>
      <c r="L178" s="30" t="e">
        <f>0.98*$G$3/M178*206265</f>
        <v>#DIV/0!</v>
      </c>
      <c r="M178" s="31">
        <f>(POWER($G$3,-1/5))*(POWER(K178*K178/($R$18*$T$2),(3/5)))*206265</f>
        <v>0</v>
      </c>
      <c r="N178" s="32">
        <f>(((POWER($G$3,-1/5))*(POWER(G178*G178/($P$18*$T$2),(3/5)))+(POWER($G$3,-1/5))*(POWER(K178*K178/($R$18*$T$2),(3/5))))/2)*206265</f>
        <v>0</v>
      </c>
      <c r="O178" s="30" t="e">
        <f>0.98*$G$3/N178*206265</f>
        <v>#DIV/0!</v>
      </c>
    </row>
    <row r="179" spans="1:15" s="58" customFormat="1" ht="12">
      <c r="A179" s="40">
        <v>169</v>
      </c>
      <c r="B179" s="40">
        <f>blismm!P172</f>
        <v>4418</v>
      </c>
      <c r="C179" s="28">
        <f>B179/(32766/2)</f>
        <v>0.26966977964963684</v>
      </c>
      <c r="D179" s="17">
        <f>SQRT(2*LN(1/C179))</f>
        <v>1.6189855507942008</v>
      </c>
      <c r="E179" s="11">
        <f>D179*$U$24</f>
        <v>1.6697002731728292</v>
      </c>
      <c r="F179">
        <f>blismm!K171</f>
        <v>0</v>
      </c>
      <c r="G179" s="17">
        <f>$S$26*F179</f>
        <v>0</v>
      </c>
      <c r="H179" s="30" t="e">
        <f>0.98*$G$3/I179*206265</f>
        <v>#DIV/0!</v>
      </c>
      <c r="I179" s="31">
        <f>(POWER($G$3,-1/5))*(POWER(G179*G179/($P$18*$T$2),(3/5)))*206265</f>
        <v>0</v>
      </c>
      <c r="J179">
        <f>blismm!L171</f>
        <v>0</v>
      </c>
      <c r="K179" s="17">
        <f>$S$26*J179</f>
        <v>0</v>
      </c>
      <c r="L179" s="30" t="e">
        <f>0.98*$G$3/M179*206265</f>
        <v>#DIV/0!</v>
      </c>
      <c r="M179" s="31">
        <f>(POWER($G$3,-1/5))*(POWER(K179*K179/($R$18*$T$2),(3/5)))*206265</f>
        <v>0</v>
      </c>
      <c r="N179" s="32">
        <f>(((POWER($G$3,-1/5))*(POWER(G179*G179/($P$18*$T$2),(3/5)))+(POWER($G$3,-1/5))*(POWER(K179*K179/($R$18*$T$2),(3/5))))/2)*206265</f>
        <v>0</v>
      </c>
      <c r="O179" s="30" t="e">
        <f>0.98*$G$3/N179*206265</f>
        <v>#DIV/0!</v>
      </c>
    </row>
    <row r="180" spans="1:15" s="58" customFormat="1" ht="12">
      <c r="A180" s="40">
        <v>170</v>
      </c>
      <c r="B180" s="40">
        <f>blismm!P173</f>
        <v>7076</v>
      </c>
      <c r="C180" s="28">
        <f>B180/(32766/2)</f>
        <v>0.43191112738814624</v>
      </c>
      <c r="D180" s="17">
        <f>SQRT(2*LN(1/C180))</f>
        <v>1.2957896708498549</v>
      </c>
      <c r="E180" s="11">
        <f>D180*$U$24</f>
        <v>1.3363802822892266</v>
      </c>
      <c r="F180">
        <f>blismm!K172</f>
        <v>0</v>
      </c>
      <c r="G180" s="17">
        <f>$S$26*F180</f>
        <v>0</v>
      </c>
      <c r="H180" s="30" t="e">
        <f>0.98*$G$3/I180*206265</f>
        <v>#DIV/0!</v>
      </c>
      <c r="I180" s="31">
        <f>(POWER($G$3,-1/5))*(POWER(G180*G180/($P$18*$T$2),(3/5)))*206265</f>
        <v>0</v>
      </c>
      <c r="J180">
        <f>blismm!L172</f>
        <v>0</v>
      </c>
      <c r="K180" s="17">
        <f>$S$26*J180</f>
        <v>0</v>
      </c>
      <c r="L180" s="30" t="e">
        <f>0.98*$G$3/M180*206265</f>
        <v>#DIV/0!</v>
      </c>
      <c r="M180" s="31">
        <f>(POWER($G$3,-1/5))*(POWER(K180*K180/($R$18*$T$2),(3/5)))*206265</f>
        <v>0</v>
      </c>
      <c r="N180" s="32">
        <f>(((POWER($G$3,-1/5))*(POWER(G180*G180/($P$18*$T$2),(3/5)))+(POWER($G$3,-1/5))*(POWER(K180*K180/($R$18*$T$2),(3/5))))/2)*206265</f>
        <v>0</v>
      </c>
      <c r="O180" s="30" t="e">
        <f>0.98*$G$3/N180*206265</f>
        <v>#DIV/0!</v>
      </c>
    </row>
    <row r="181" spans="1:15" s="58" customFormat="1" ht="12">
      <c r="A181" s="40">
        <v>171</v>
      </c>
      <c r="B181" s="40">
        <f>blismm!P174</f>
        <v>3262</v>
      </c>
      <c r="C181" s="28">
        <f>B181/(32766/2)</f>
        <v>0.19910883232619178</v>
      </c>
      <c r="D181" s="17">
        <f>SQRT(2*LN(1/C181))</f>
        <v>1.7966099786204597</v>
      </c>
      <c r="E181" s="11">
        <f>D181*$U$24</f>
        <v>1.8528887862007457</v>
      </c>
      <c r="F181">
        <f>blismm!K173</f>
        <v>0</v>
      </c>
      <c r="G181" s="17">
        <f>$S$26*F181</f>
        <v>0</v>
      </c>
      <c r="H181" s="30" t="e">
        <f>0.98*$G$3/I181*206265</f>
        <v>#DIV/0!</v>
      </c>
      <c r="I181" s="31">
        <f>(POWER($G$3,-1/5))*(POWER(G181*G181/($P$18*$T$2),(3/5)))*206265</f>
        <v>0</v>
      </c>
      <c r="J181">
        <f>blismm!L173</f>
        <v>0</v>
      </c>
      <c r="K181" s="17">
        <f>$S$26*J181</f>
        <v>0</v>
      </c>
      <c r="L181" s="30" t="e">
        <f>0.98*$G$3/M181*206265</f>
        <v>#DIV/0!</v>
      </c>
      <c r="M181" s="31">
        <f>(POWER($G$3,-1/5))*(POWER(K181*K181/($R$18*$T$2),(3/5)))*206265</f>
        <v>0</v>
      </c>
      <c r="N181" s="32">
        <f>(((POWER($G$3,-1/5))*(POWER(G181*G181/($P$18*$T$2),(3/5)))+(POWER($G$3,-1/5))*(POWER(K181*K181/($R$18*$T$2),(3/5))))/2)*206265</f>
        <v>0</v>
      </c>
      <c r="O181" s="30" t="e">
        <f>0.98*$G$3/N181*206265</f>
        <v>#DIV/0!</v>
      </c>
    </row>
    <row r="182" spans="1:15" s="58" customFormat="1" ht="12">
      <c r="A182" s="40">
        <v>172</v>
      </c>
      <c r="B182" s="40">
        <f>blismm!P175</f>
        <v>8791</v>
      </c>
      <c r="C182" s="28">
        <f>B182/(32766/2)</f>
        <v>0.5365928096197278</v>
      </c>
      <c r="D182" s="17">
        <f>SQRT(2*LN(1/C182))</f>
        <v>1.1158097875257098</v>
      </c>
      <c r="E182" s="11">
        <f>D182*$U$24</f>
        <v>1.1507625291199528</v>
      </c>
      <c r="F182">
        <f>blismm!K174</f>
        <v>0</v>
      </c>
      <c r="G182" s="17">
        <f>$S$26*F182</f>
        <v>0</v>
      </c>
      <c r="H182" s="30" t="e">
        <f>0.98*$G$3/I182*206265</f>
        <v>#DIV/0!</v>
      </c>
      <c r="I182" s="31">
        <f>(POWER($G$3,-1/5))*(POWER(G182*G182/($P$18*$T$2),(3/5)))*206265</f>
        <v>0</v>
      </c>
      <c r="J182">
        <f>blismm!L174</f>
        <v>0</v>
      </c>
      <c r="K182" s="17">
        <f>$S$26*J182</f>
        <v>0</v>
      </c>
      <c r="L182" s="30" t="e">
        <f>0.98*$G$3/M182*206265</f>
        <v>#DIV/0!</v>
      </c>
      <c r="M182" s="31">
        <f>(POWER($G$3,-1/5))*(POWER(K182*K182/($R$18*$T$2),(3/5)))*206265</f>
        <v>0</v>
      </c>
      <c r="N182" s="32">
        <f>(((POWER($G$3,-1/5))*(POWER(G182*G182/($P$18*$T$2),(3/5)))+(POWER($G$3,-1/5))*(POWER(K182*K182/($R$18*$T$2),(3/5))))/2)*206265</f>
        <v>0</v>
      </c>
      <c r="O182" s="30" t="e">
        <f>0.98*$G$3/N182*206265</f>
        <v>#DIV/0!</v>
      </c>
    </row>
    <row r="183" spans="1:15" s="58" customFormat="1" ht="12">
      <c r="A183" s="40">
        <v>173</v>
      </c>
      <c r="B183" s="40">
        <f>blismm!P176</f>
        <v>5505</v>
      </c>
      <c r="C183" s="28">
        <f>B183/(32766/2)</f>
        <v>0.3360190441311115</v>
      </c>
      <c r="D183" s="17">
        <f>SQRT(2*LN(1/C183))</f>
        <v>1.4768801181297575</v>
      </c>
      <c r="E183" s="11">
        <f>D183*$U$24</f>
        <v>1.5231433878301723</v>
      </c>
      <c r="F183">
        <f>blismm!K175</f>
        <v>0</v>
      </c>
      <c r="G183" s="17">
        <f>$S$26*F183</f>
        <v>0</v>
      </c>
      <c r="H183" s="30" t="e">
        <f>0.98*$G$3/I183*206265</f>
        <v>#DIV/0!</v>
      </c>
      <c r="I183" s="31">
        <f>(POWER($G$3,-1/5))*(POWER(G183*G183/($P$18*$T$2),(3/5)))*206265</f>
        <v>0</v>
      </c>
      <c r="J183">
        <f>blismm!L175</f>
        <v>0</v>
      </c>
      <c r="K183" s="17">
        <f>$S$26*J183</f>
        <v>0</v>
      </c>
      <c r="L183" s="30" t="e">
        <f>0.98*$G$3/M183*206265</f>
        <v>#DIV/0!</v>
      </c>
      <c r="M183" s="31">
        <f>(POWER($G$3,-1/5))*(POWER(K183*K183/($R$18*$T$2),(3/5)))*206265</f>
        <v>0</v>
      </c>
      <c r="N183" s="32">
        <f>(((POWER($G$3,-1/5))*(POWER(G183*G183/($P$18*$T$2),(3/5)))+(POWER($G$3,-1/5))*(POWER(K183*K183/($R$18*$T$2),(3/5))))/2)*206265</f>
        <v>0</v>
      </c>
      <c r="O183" s="30" t="e">
        <f>0.98*$G$3/N183*206265</f>
        <v>#DIV/0!</v>
      </c>
    </row>
    <row r="184" spans="1:15" s="58" customFormat="1" ht="12">
      <c r="A184" s="40">
        <v>174</v>
      </c>
      <c r="B184" s="40">
        <f>blismm!P177</f>
        <v>6165</v>
      </c>
      <c r="C184" s="28">
        <f>B184/(32766/2)</f>
        <v>0.37630470609778427</v>
      </c>
      <c r="D184" s="17">
        <f>SQRT(2*LN(1/C184))</f>
        <v>1.3981102068305051</v>
      </c>
      <c r="E184" s="11">
        <f>D184*$U$24</f>
        <v>1.4419060090594709</v>
      </c>
      <c r="F184">
        <f>blismm!K176</f>
        <v>0</v>
      </c>
      <c r="G184" s="17">
        <f>$S$26*F184</f>
        <v>0</v>
      </c>
      <c r="H184" s="30" t="e">
        <f>0.98*$G$3/I184*206265</f>
        <v>#DIV/0!</v>
      </c>
      <c r="I184" s="31">
        <f>(POWER($G$3,-1/5))*(POWER(G184*G184/($P$18*$T$2),(3/5)))*206265</f>
        <v>0</v>
      </c>
      <c r="J184">
        <f>blismm!L176</f>
        <v>0</v>
      </c>
      <c r="K184" s="17">
        <f>$S$26*J184</f>
        <v>0</v>
      </c>
      <c r="L184" s="30" t="e">
        <f>0.98*$G$3/M184*206265</f>
        <v>#DIV/0!</v>
      </c>
      <c r="M184" s="31">
        <f>(POWER($G$3,-1/5))*(POWER(K184*K184/($R$18*$T$2),(3/5)))*206265</f>
        <v>0</v>
      </c>
      <c r="N184" s="32">
        <f>(((POWER($G$3,-1/5))*(POWER(G184*G184/($P$18*$T$2),(3/5)))+(POWER($G$3,-1/5))*(POWER(K184*K184/($R$18*$T$2),(3/5))))/2)*206265</f>
        <v>0</v>
      </c>
      <c r="O184" s="30" t="e">
        <f>0.98*$G$3/N184*206265</f>
        <v>#DIV/0!</v>
      </c>
    </row>
    <row r="185" spans="1:15" s="58" customFormat="1" ht="12">
      <c r="A185" s="40">
        <v>175</v>
      </c>
      <c r="B185" s="40">
        <f>blismm!P178</f>
        <v>7247</v>
      </c>
      <c r="C185" s="28">
        <f>B185/(32766/2)</f>
        <v>0.44234877617042057</v>
      </c>
      <c r="D185" s="17">
        <f>SQRT(2*LN(1/C185))</f>
        <v>1.2772287357485987</v>
      </c>
      <c r="E185" s="11">
        <f>D185*$U$24</f>
        <v>1.3172379258959237</v>
      </c>
      <c r="F185">
        <f>blismm!K177</f>
        <v>0</v>
      </c>
      <c r="G185" s="17">
        <f>$S$26*F185</f>
        <v>0</v>
      </c>
      <c r="H185" s="30" t="e">
        <f>0.98*$G$3/I185*206265</f>
        <v>#DIV/0!</v>
      </c>
      <c r="I185" s="31">
        <f>(POWER($G$3,-1/5))*(POWER(G185*G185/($P$18*$T$2),(3/5)))*206265</f>
        <v>0</v>
      </c>
      <c r="J185">
        <f>blismm!L177</f>
        <v>0</v>
      </c>
      <c r="K185" s="17">
        <f>$S$26*J185</f>
        <v>0</v>
      </c>
      <c r="L185" s="30" t="e">
        <f>0.98*$G$3/M185*206265</f>
        <v>#DIV/0!</v>
      </c>
      <c r="M185" s="31">
        <f>(POWER($G$3,-1/5))*(POWER(K185*K185/($R$18*$T$2),(3/5)))*206265</f>
        <v>0</v>
      </c>
      <c r="N185" s="32">
        <f>(((POWER($G$3,-1/5))*(POWER(G185*G185/($P$18*$T$2),(3/5)))+(POWER($G$3,-1/5))*(POWER(K185*K185/($R$18*$T$2),(3/5))))/2)*206265</f>
        <v>0</v>
      </c>
      <c r="O185" s="30" t="e">
        <f>0.98*$G$3/N185*206265</f>
        <v>#DIV/0!</v>
      </c>
    </row>
    <row r="186" spans="1:15" s="58" customFormat="1" ht="12">
      <c r="A186" s="40">
        <v>176</v>
      </c>
      <c r="B186" s="40">
        <f>blismm!P179</f>
        <v>1992</v>
      </c>
      <c r="C186" s="28">
        <f>B186/(32766/2)</f>
        <v>0.12158945248123054</v>
      </c>
      <c r="D186" s="17">
        <f>SQRT(2*LN(1/C186))</f>
        <v>2.052854136404104</v>
      </c>
      <c r="E186" s="11">
        <f>D186*$U$24</f>
        <v>2.1171597922269627</v>
      </c>
      <c r="F186">
        <f>blismm!K178</f>
        <v>0</v>
      </c>
      <c r="G186" s="17">
        <f>$S$26*F186</f>
        <v>0</v>
      </c>
      <c r="H186" s="30" t="e">
        <f>0.98*$G$3/I186*206265</f>
        <v>#DIV/0!</v>
      </c>
      <c r="I186" s="31">
        <f>(POWER($G$3,-1/5))*(POWER(G186*G186/($P$18*$T$2),(3/5)))*206265</f>
        <v>0</v>
      </c>
      <c r="J186">
        <f>blismm!L178</f>
        <v>0</v>
      </c>
      <c r="K186" s="17">
        <f>$S$26*J186</f>
        <v>0</v>
      </c>
      <c r="L186" s="30" t="e">
        <f>0.98*$G$3/M186*206265</f>
        <v>#DIV/0!</v>
      </c>
      <c r="M186" s="31">
        <f>(POWER($G$3,-1/5))*(POWER(K186*K186/($R$18*$T$2),(3/5)))*206265</f>
        <v>0</v>
      </c>
      <c r="N186" s="32">
        <f>(((POWER($G$3,-1/5))*(POWER(G186*G186/($P$18*$T$2),(3/5)))+(POWER($G$3,-1/5))*(POWER(K186*K186/($R$18*$T$2),(3/5))))/2)*206265</f>
        <v>0</v>
      </c>
      <c r="O186" s="30" t="e">
        <f>0.98*$G$3/N186*206265</f>
        <v>#DIV/0!</v>
      </c>
    </row>
    <row r="187" spans="1:15" s="58" customFormat="1" ht="12">
      <c r="A187" s="40">
        <v>177</v>
      </c>
      <c r="B187" s="40">
        <f>blismm!P180</f>
        <v>10425</v>
      </c>
      <c r="C187" s="28">
        <f>B187/(32766/2)</f>
        <v>0.6363303424281267</v>
      </c>
      <c r="D187" s="17">
        <f>SQRT(2*LN(1/C187))</f>
        <v>0.9508285272889758</v>
      </c>
      <c r="E187" s="11">
        <f>D187*$U$24</f>
        <v>0.980613230906303</v>
      </c>
      <c r="F187">
        <f>blismm!K179</f>
        <v>0</v>
      </c>
      <c r="G187" s="17">
        <f>$S$26*F187</f>
        <v>0</v>
      </c>
      <c r="H187" s="30" t="e">
        <f>0.98*$G$3/I187*206265</f>
        <v>#DIV/0!</v>
      </c>
      <c r="I187" s="31">
        <f>(POWER($G$3,-1/5))*(POWER(G187*G187/($P$18*$T$2),(3/5)))*206265</f>
        <v>0</v>
      </c>
      <c r="J187">
        <f>blismm!L179</f>
        <v>0</v>
      </c>
      <c r="K187" s="17">
        <f>$S$26*J187</f>
        <v>0</v>
      </c>
      <c r="L187" s="30" t="e">
        <f>0.98*$G$3/M187*206265</f>
        <v>#DIV/0!</v>
      </c>
      <c r="M187" s="31">
        <f>(POWER($G$3,-1/5))*(POWER(K187*K187/($R$18*$T$2),(3/5)))*206265</f>
        <v>0</v>
      </c>
      <c r="N187" s="32">
        <f>(((POWER($G$3,-1/5))*(POWER(G187*G187/($P$18*$T$2),(3/5)))+(POWER($G$3,-1/5))*(POWER(K187*K187/($R$18*$T$2),(3/5))))/2)*206265</f>
        <v>0</v>
      </c>
      <c r="O187" s="30" t="e">
        <f>0.98*$G$3/N187*206265</f>
        <v>#DIV/0!</v>
      </c>
    </row>
    <row r="188" spans="1:15" s="58" customFormat="1" ht="12">
      <c r="A188" s="40">
        <v>178</v>
      </c>
      <c r="B188" s="40">
        <f>blismm!P181</f>
        <v>6165</v>
      </c>
      <c r="C188" s="28">
        <f>B188/(32766/2)</f>
        <v>0.37630470609778427</v>
      </c>
      <c r="D188" s="17">
        <f>SQRT(2*LN(1/C188))</f>
        <v>1.3981102068305051</v>
      </c>
      <c r="E188" s="11">
        <f>D188*$U$24</f>
        <v>1.4419060090594709</v>
      </c>
      <c r="F188">
        <f>blismm!K180</f>
        <v>0</v>
      </c>
      <c r="G188" s="17">
        <f>$S$26*F188</f>
        <v>0</v>
      </c>
      <c r="H188" s="30" t="e">
        <f>0.98*$G$3/I188*206265</f>
        <v>#DIV/0!</v>
      </c>
      <c r="I188" s="31">
        <f>(POWER($G$3,-1/5))*(POWER(G188*G188/($P$18*$T$2),(3/5)))*206265</f>
        <v>0</v>
      </c>
      <c r="J188">
        <f>blismm!L180</f>
        <v>0</v>
      </c>
      <c r="K188" s="17">
        <f>$S$26*J188</f>
        <v>0</v>
      </c>
      <c r="L188" s="30" t="e">
        <f>0.98*$G$3/M188*206265</f>
        <v>#DIV/0!</v>
      </c>
      <c r="M188" s="31">
        <f>(POWER($G$3,-1/5))*(POWER(K188*K188/($R$18*$T$2),(3/5)))*206265</f>
        <v>0</v>
      </c>
      <c r="N188" s="32">
        <f>(((POWER($G$3,-1/5))*(POWER(G188*G188/($P$18*$T$2),(3/5)))+(POWER($G$3,-1/5))*(POWER(K188*K188/($R$18*$T$2),(3/5))))/2)*206265</f>
        <v>0</v>
      </c>
      <c r="O188" s="30" t="e">
        <f>0.98*$G$3/N188*206265</f>
        <v>#DIV/0!</v>
      </c>
    </row>
    <row r="189" spans="1:15" s="58" customFormat="1" ht="12">
      <c r="A189" s="40">
        <v>179</v>
      </c>
      <c r="B189" s="40">
        <f>blismm!P182</f>
        <v>4431</v>
      </c>
      <c r="C189" s="28">
        <f>B189/(32766/2)</f>
        <v>0.27046328511261675</v>
      </c>
      <c r="D189" s="17">
        <f>SQRT(2*LN(1/C189))</f>
        <v>1.6171697001989456</v>
      </c>
      <c r="E189" s="11">
        <f>D189*$U$24</f>
        <v>1.6678275410576777</v>
      </c>
      <c r="F189">
        <f>blismm!K181</f>
        <v>0</v>
      </c>
      <c r="G189" s="17">
        <f>$S$26*F189</f>
        <v>0</v>
      </c>
      <c r="H189" s="30" t="e">
        <f>0.98*$G$3/I189*206265</f>
        <v>#DIV/0!</v>
      </c>
      <c r="I189" s="31">
        <f>(POWER($G$3,-1/5))*(POWER(G189*G189/($P$18*$T$2),(3/5)))*206265</f>
        <v>0</v>
      </c>
      <c r="J189">
        <f>blismm!L181</f>
        <v>0</v>
      </c>
      <c r="K189" s="17">
        <f>$S$26*J189</f>
        <v>0</v>
      </c>
      <c r="L189" s="30" t="e">
        <f>0.98*$G$3/M189*206265</f>
        <v>#DIV/0!</v>
      </c>
      <c r="M189" s="31">
        <f>(POWER($G$3,-1/5))*(POWER(K189*K189/($R$18*$T$2),(3/5)))*206265</f>
        <v>0</v>
      </c>
      <c r="N189" s="32">
        <f>(((POWER($G$3,-1/5))*(POWER(G189*G189/($P$18*$T$2),(3/5)))+(POWER($G$3,-1/5))*(POWER(K189*K189/($R$18*$T$2),(3/5))))/2)*206265</f>
        <v>0</v>
      </c>
      <c r="O189" s="30" t="e">
        <f>0.98*$G$3/N189*206265</f>
        <v>#DIV/0!</v>
      </c>
    </row>
    <row r="190" spans="1:15" s="58" customFormat="1" ht="12">
      <c r="A190" s="40">
        <v>180</v>
      </c>
      <c r="B190" s="40">
        <f>blismm!P183</f>
        <v>4127</v>
      </c>
      <c r="C190" s="28">
        <f>B190/(32766/2)</f>
        <v>0.2519074650552402</v>
      </c>
      <c r="D190" s="17">
        <f>SQRT(2*LN(1/C190))</f>
        <v>1.6605381423307817</v>
      </c>
      <c r="E190" s="11">
        <f>D190*$U$24</f>
        <v>1.7125544996392934</v>
      </c>
      <c r="F190">
        <f>blismm!K182</f>
        <v>0</v>
      </c>
      <c r="G190" s="17">
        <f>$S$26*F190</f>
        <v>0</v>
      </c>
      <c r="H190" s="30" t="e">
        <f>0.98*$G$3/I190*206265</f>
        <v>#DIV/0!</v>
      </c>
      <c r="I190" s="31">
        <f>(POWER($G$3,-1/5))*(POWER(G190*G190/($P$18*$T$2),(3/5)))*206265</f>
        <v>0</v>
      </c>
      <c r="J190">
        <f>blismm!L182</f>
        <v>0</v>
      </c>
      <c r="K190" s="17">
        <f>$S$26*J190</f>
        <v>0</v>
      </c>
      <c r="L190" s="30" t="e">
        <f>0.98*$G$3/M190*206265</f>
        <v>#DIV/0!</v>
      </c>
      <c r="M190" s="31">
        <f>(POWER($G$3,-1/5))*(POWER(K190*K190/($R$18*$T$2),(3/5)))*206265</f>
        <v>0</v>
      </c>
      <c r="N190" s="32">
        <f>(((POWER($G$3,-1/5))*(POWER(G190*G190/($P$18*$T$2),(3/5)))+(POWER($G$3,-1/5))*(POWER(K190*K190/($R$18*$T$2),(3/5))))/2)*206265</f>
        <v>0</v>
      </c>
      <c r="O190" s="30" t="e">
        <f>0.98*$G$3/N190*206265</f>
        <v>#DIV/0!</v>
      </c>
    </row>
    <row r="191" spans="1:15" s="58" customFormat="1" ht="12">
      <c r="A191" s="40">
        <v>181</v>
      </c>
      <c r="B191" s="40">
        <f>blismm!P184</f>
        <v>6112</v>
      </c>
      <c r="C191" s="28">
        <f>B191/(32766/2)</f>
        <v>0.3730696453640969</v>
      </c>
      <c r="D191" s="17">
        <f>SQRT(2*LN(1/C191))</f>
        <v>1.4042721673336027</v>
      </c>
      <c r="E191" s="11">
        <f>D191*$U$24</f>
        <v>1.4482609929753278</v>
      </c>
      <c r="F191">
        <f>blismm!K183</f>
        <v>0</v>
      </c>
      <c r="G191" s="17">
        <f>$S$26*F191</f>
        <v>0</v>
      </c>
      <c r="H191" s="30" t="e">
        <f>0.98*$G$3/I191*206265</f>
        <v>#DIV/0!</v>
      </c>
      <c r="I191" s="31">
        <f>(POWER($G$3,-1/5))*(POWER(G191*G191/($P$18*$T$2),(3/5)))*206265</f>
        <v>0</v>
      </c>
      <c r="J191">
        <f>blismm!L183</f>
        <v>0</v>
      </c>
      <c r="K191" s="17">
        <f>$S$26*J191</f>
        <v>0</v>
      </c>
      <c r="L191" s="30" t="e">
        <f>0.98*$G$3/M191*206265</f>
        <v>#DIV/0!</v>
      </c>
      <c r="M191" s="31">
        <f>(POWER($G$3,-1/5))*(POWER(K191*K191/($R$18*$T$2),(3/5)))*206265</f>
        <v>0</v>
      </c>
      <c r="N191" s="32">
        <f>(((POWER($G$3,-1/5))*(POWER(G191*G191/($P$18*$T$2),(3/5)))+(POWER($G$3,-1/5))*(POWER(K191*K191/($R$18*$T$2),(3/5))))/2)*206265</f>
        <v>0</v>
      </c>
      <c r="O191" s="30" t="e">
        <f>0.98*$G$3/N191*206265</f>
        <v>#DIV/0!</v>
      </c>
    </row>
    <row r="192" spans="1:15" s="58" customFormat="1" ht="12">
      <c r="A192" s="40">
        <v>182</v>
      </c>
      <c r="B192" s="40">
        <f>blismm!P185</f>
        <v>3846</v>
      </c>
      <c r="C192" s="28">
        <f>B192/(32766/2)</f>
        <v>0.23475553927852041</v>
      </c>
      <c r="D192" s="17">
        <f>SQRT(2*LN(1/C192))</f>
        <v>1.7024750010919623</v>
      </c>
      <c r="E192" s="11">
        <f>D192*$U$24</f>
        <v>1.755805030501168</v>
      </c>
      <c r="F192">
        <f>blismm!K184</f>
        <v>0</v>
      </c>
      <c r="G192" s="17">
        <f>$S$26*F192</f>
        <v>0</v>
      </c>
      <c r="H192" s="30" t="e">
        <f>0.98*$G$3/I192*206265</f>
        <v>#DIV/0!</v>
      </c>
      <c r="I192" s="31">
        <f>(POWER($G$3,-1/5))*(POWER(G192*G192/($P$18*$T$2),(3/5)))*206265</f>
        <v>0</v>
      </c>
      <c r="J192">
        <f>blismm!L184</f>
        <v>0</v>
      </c>
      <c r="K192" s="17">
        <f>$S$26*J192</f>
        <v>0</v>
      </c>
      <c r="L192" s="30" t="e">
        <f>0.98*$G$3/M192*206265</f>
        <v>#DIV/0!</v>
      </c>
      <c r="M192" s="31">
        <f>(POWER($G$3,-1/5))*(POWER(K192*K192/($R$18*$T$2),(3/5)))*206265</f>
        <v>0</v>
      </c>
      <c r="N192" s="32">
        <f>(((POWER($G$3,-1/5))*(POWER(G192*G192/($P$18*$T$2),(3/5)))+(POWER($G$3,-1/5))*(POWER(K192*K192/($R$18*$T$2),(3/5))))/2)*206265</f>
        <v>0</v>
      </c>
      <c r="O192" s="30" t="e">
        <f>0.98*$G$3/N192*206265</f>
        <v>#DIV/0!</v>
      </c>
    </row>
    <row r="193" spans="1:15" s="58" customFormat="1" ht="12">
      <c r="A193" s="40">
        <v>183</v>
      </c>
      <c r="B193" s="40">
        <f>blismm!P186</f>
        <v>4326</v>
      </c>
      <c r="C193" s="28">
        <f>B193/(32766/2)</f>
        <v>0.26405420252700973</v>
      </c>
      <c r="D193" s="17">
        <f>SQRT(2*LN(1/C193))</f>
        <v>1.6319319129836631</v>
      </c>
      <c r="E193" s="11">
        <f>D193*$U$24</f>
        <v>1.6830521801578764</v>
      </c>
      <c r="F193">
        <f>blismm!K185</f>
        <v>0</v>
      </c>
      <c r="G193" s="17">
        <f>$S$26*F193</f>
        <v>0</v>
      </c>
      <c r="H193" s="30" t="e">
        <f>0.98*$G$3/I193*206265</f>
        <v>#DIV/0!</v>
      </c>
      <c r="I193" s="31">
        <f>(POWER($G$3,-1/5))*(POWER(G193*G193/($P$18*$T$2),(3/5)))*206265</f>
        <v>0</v>
      </c>
      <c r="J193">
        <f>blismm!L185</f>
        <v>0</v>
      </c>
      <c r="K193" s="17">
        <f>$S$26*J193</f>
        <v>0</v>
      </c>
      <c r="L193" s="30" t="e">
        <f>0.98*$G$3/M193*206265</f>
        <v>#DIV/0!</v>
      </c>
      <c r="M193" s="31">
        <f>(POWER($G$3,-1/5))*(POWER(K193*K193/($R$18*$T$2),(3/5)))*206265</f>
        <v>0</v>
      </c>
      <c r="N193" s="32">
        <f>(((POWER($G$3,-1/5))*(POWER(G193*G193/($P$18*$T$2),(3/5)))+(POWER($G$3,-1/5))*(POWER(K193*K193/($R$18*$T$2),(3/5))))/2)*206265</f>
        <v>0</v>
      </c>
      <c r="O193" s="30" t="e">
        <f>0.98*$G$3/N193*206265</f>
        <v>#DIV/0!</v>
      </c>
    </row>
    <row r="194" spans="1:15" s="58" customFormat="1" ht="12">
      <c r="A194" s="40">
        <v>184</v>
      </c>
      <c r="B194" s="40">
        <f>blismm!P187</f>
        <v>10145</v>
      </c>
      <c r="C194" s="28">
        <f>B194/(32766/2)</f>
        <v>0.6192394555331746</v>
      </c>
      <c r="D194" s="17">
        <f>SQRT(2*LN(1/C194))</f>
        <v>0.9790436543488225</v>
      </c>
      <c r="E194" s="11">
        <f>D194*$U$24</f>
        <v>1.0097121968212994</v>
      </c>
      <c r="F194">
        <f>blismm!K186</f>
        <v>0</v>
      </c>
      <c r="G194" s="17">
        <f>$S$26*F194</f>
        <v>0</v>
      </c>
      <c r="H194" s="30" t="e">
        <f>0.98*$G$3/I194*206265</f>
        <v>#DIV/0!</v>
      </c>
      <c r="I194" s="31">
        <f>(POWER($G$3,-1/5))*(POWER(G194*G194/($P$18*$T$2),(3/5)))*206265</f>
        <v>0</v>
      </c>
      <c r="J194">
        <f>blismm!L186</f>
        <v>0</v>
      </c>
      <c r="K194" s="17">
        <f>$S$26*J194</f>
        <v>0</v>
      </c>
      <c r="L194" s="30" t="e">
        <f>0.98*$G$3/M194*206265</f>
        <v>#DIV/0!</v>
      </c>
      <c r="M194" s="31">
        <f>(POWER($G$3,-1/5))*(POWER(K194*K194/($R$18*$T$2),(3/5)))*206265</f>
        <v>0</v>
      </c>
      <c r="N194" s="32">
        <f>(((POWER($G$3,-1/5))*(POWER(G194*G194/($P$18*$T$2),(3/5)))+(POWER($G$3,-1/5))*(POWER(K194*K194/($R$18*$T$2),(3/5))))/2)*206265</f>
        <v>0</v>
      </c>
      <c r="O194" s="30" t="e">
        <f>0.98*$G$3/N194*206265</f>
        <v>#DIV/0!</v>
      </c>
    </row>
    <row r="195" spans="1:15" s="58" customFormat="1" ht="12">
      <c r="A195" s="40">
        <v>185</v>
      </c>
      <c r="B195" s="40">
        <f>blismm!P188</f>
        <v>2673</v>
      </c>
      <c r="C195" s="28">
        <f>B195/(32766/2)</f>
        <v>0.16315693096502473</v>
      </c>
      <c r="D195" s="17">
        <f>SQRT(2*LN(1/C195))</f>
        <v>1.9042283343555964</v>
      </c>
      <c r="E195" s="11">
        <f>D195*$U$24</f>
        <v>1.9638782869292855</v>
      </c>
      <c r="F195">
        <f>blismm!K187</f>
        <v>0</v>
      </c>
      <c r="G195" s="17">
        <f>$S$26*F195</f>
        <v>0</v>
      </c>
      <c r="H195" s="30" t="e">
        <f>0.98*$G$3/I195*206265</f>
        <v>#DIV/0!</v>
      </c>
      <c r="I195" s="31">
        <f>(POWER($G$3,-1/5))*(POWER(G195*G195/($P$18*$T$2),(3/5)))*206265</f>
        <v>0</v>
      </c>
      <c r="J195">
        <f>blismm!L187</f>
        <v>0</v>
      </c>
      <c r="K195" s="17">
        <f>$S$26*J195</f>
        <v>0</v>
      </c>
      <c r="L195" s="30" t="e">
        <f>0.98*$G$3/M195*206265</f>
        <v>#DIV/0!</v>
      </c>
      <c r="M195" s="31">
        <f>(POWER($G$3,-1/5))*(POWER(K195*K195/($R$18*$T$2),(3/5)))*206265</f>
        <v>0</v>
      </c>
      <c r="N195" s="32">
        <f>(((POWER($G$3,-1/5))*(POWER(G195*G195/($P$18*$T$2),(3/5)))+(POWER($G$3,-1/5))*(POWER(K195*K195/($R$18*$T$2),(3/5))))/2)*206265</f>
        <v>0</v>
      </c>
      <c r="O195" s="30" t="e">
        <f>0.98*$G$3/N195*206265</f>
        <v>#DIV/0!</v>
      </c>
    </row>
    <row r="196" spans="1:15" s="58" customFormat="1" ht="12">
      <c r="A196" s="40">
        <v>186</v>
      </c>
      <c r="B196" s="40">
        <f>blismm!P189</f>
        <v>2574</v>
      </c>
      <c r="C196" s="28">
        <f>B196/(32766/2)</f>
        <v>0.1571140816700238</v>
      </c>
      <c r="D196" s="17">
        <f>SQRT(2*LN(1/C196))</f>
        <v>1.9239454787826975</v>
      </c>
      <c r="E196" s="11">
        <f>D196*$U$24</f>
        <v>1.9842130709055656</v>
      </c>
      <c r="F196">
        <f>blismm!K188</f>
        <v>0</v>
      </c>
      <c r="G196" s="17">
        <f>$S$26*F196</f>
        <v>0</v>
      </c>
      <c r="H196" s="30" t="e">
        <f>0.98*$G$3/I196*206265</f>
        <v>#DIV/0!</v>
      </c>
      <c r="I196" s="31">
        <f>(POWER($G$3,-1/5))*(POWER(G196*G196/($P$18*$T$2),(3/5)))*206265</f>
        <v>0</v>
      </c>
      <c r="J196">
        <f>blismm!L188</f>
        <v>0</v>
      </c>
      <c r="K196" s="17">
        <f>$S$26*J196</f>
        <v>0</v>
      </c>
      <c r="L196" s="30" t="e">
        <f>0.98*$G$3/M196*206265</f>
        <v>#DIV/0!</v>
      </c>
      <c r="M196" s="31">
        <f>(POWER($G$3,-1/5))*(POWER(K196*K196/($R$18*$T$2),(3/5)))*206265</f>
        <v>0</v>
      </c>
      <c r="N196" s="32">
        <f>(((POWER($G$3,-1/5))*(POWER(G196*G196/($P$18*$T$2),(3/5)))+(POWER($G$3,-1/5))*(POWER(K196*K196/($R$18*$T$2),(3/5))))/2)*206265</f>
        <v>0</v>
      </c>
      <c r="O196" s="30" t="e">
        <f>0.98*$G$3/N196*206265</f>
        <v>#DIV/0!</v>
      </c>
    </row>
    <row r="197" spans="1:15" s="58" customFormat="1" ht="12">
      <c r="A197" s="40">
        <v>187</v>
      </c>
      <c r="B197" s="40">
        <f>blismm!P190</f>
        <v>6357</v>
      </c>
      <c r="C197" s="28">
        <f>B197/(32766/2)</f>
        <v>0.38802417139718</v>
      </c>
      <c r="D197" s="17">
        <f>SQRT(2*LN(1/C197))</f>
        <v>1.3759997411946374</v>
      </c>
      <c r="E197" s="11">
        <f>D197*$U$24</f>
        <v>1.4191029330875595</v>
      </c>
      <c r="F197">
        <f>blismm!K189</f>
        <v>0</v>
      </c>
      <c r="G197" s="17">
        <f>$S$26*F197</f>
        <v>0</v>
      </c>
      <c r="H197" s="30" t="e">
        <f>0.98*$G$3/I197*206265</f>
        <v>#DIV/0!</v>
      </c>
      <c r="I197" s="31">
        <f>(POWER($G$3,-1/5))*(POWER(G197*G197/($P$18*$T$2),(3/5)))*206265</f>
        <v>0</v>
      </c>
      <c r="J197">
        <f>blismm!L189</f>
        <v>0</v>
      </c>
      <c r="K197" s="17">
        <f>$S$26*J197</f>
        <v>0</v>
      </c>
      <c r="L197" s="30" t="e">
        <f>0.98*$G$3/M197*206265</f>
        <v>#DIV/0!</v>
      </c>
      <c r="M197" s="31">
        <f>(POWER($G$3,-1/5))*(POWER(K197*K197/($R$18*$T$2),(3/5)))*206265</f>
        <v>0</v>
      </c>
      <c r="N197" s="32">
        <f>(((POWER($G$3,-1/5))*(POWER(G197*G197/($P$18*$T$2),(3/5)))+(POWER($G$3,-1/5))*(POWER(K197*K197/($R$18*$T$2),(3/5))))/2)*206265</f>
        <v>0</v>
      </c>
      <c r="O197" s="30" t="e">
        <f>0.98*$G$3/N197*206265</f>
        <v>#DIV/0!</v>
      </c>
    </row>
    <row r="198" spans="1:15" s="58" customFormat="1" ht="12">
      <c r="A198" s="40">
        <v>188</v>
      </c>
      <c r="B198" s="40">
        <f>blismm!P191</f>
        <v>5759</v>
      </c>
      <c r="C198" s="28">
        <f>B198/(32766/2)</f>
        <v>0.3515229201001038</v>
      </c>
      <c r="D198" s="17">
        <f>SQRT(2*LN(1/C198))</f>
        <v>1.446015465556016</v>
      </c>
      <c r="E198" s="11">
        <f>D198*$U$24</f>
        <v>1.4913119000145583</v>
      </c>
      <c r="F198">
        <f>blismm!K190</f>
        <v>0</v>
      </c>
      <c r="G198" s="17">
        <f>$S$26*F198</f>
        <v>0</v>
      </c>
      <c r="H198" s="30" t="e">
        <f>0.98*$G$3/I198*206265</f>
        <v>#DIV/0!</v>
      </c>
      <c r="I198" s="31">
        <f>(POWER($G$3,-1/5))*(POWER(G198*G198/($P$18*$T$2),(3/5)))*206265</f>
        <v>0</v>
      </c>
      <c r="J198">
        <f>blismm!L190</f>
        <v>0</v>
      </c>
      <c r="K198" s="17">
        <f>$S$26*J198</f>
        <v>0</v>
      </c>
      <c r="L198" s="30" t="e">
        <f>0.98*$G$3/M198*206265</f>
        <v>#DIV/0!</v>
      </c>
      <c r="M198" s="31">
        <f>(POWER($G$3,-1/5))*(POWER(K198*K198/($R$18*$T$2),(3/5)))*206265</f>
        <v>0</v>
      </c>
      <c r="N198" s="32">
        <f>(((POWER($G$3,-1/5))*(POWER(G198*G198/($P$18*$T$2),(3/5)))+(POWER($G$3,-1/5))*(POWER(K198*K198/($R$18*$T$2),(3/5))))/2)*206265</f>
        <v>0</v>
      </c>
      <c r="O198" s="30" t="e">
        <f>0.98*$G$3/N198*206265</f>
        <v>#DIV/0!</v>
      </c>
    </row>
    <row r="199" spans="1:15" s="58" customFormat="1" ht="12">
      <c r="A199" s="40">
        <v>189</v>
      </c>
      <c r="B199" s="40">
        <f>blismm!P192</f>
        <v>7010</v>
      </c>
      <c r="C199" s="28">
        <f>B199/(32766/2)</f>
        <v>0.427882561191479</v>
      </c>
      <c r="D199" s="17">
        <f>SQRT(2*LN(1/C199))</f>
        <v>1.3030015432006423</v>
      </c>
      <c r="E199" s="11">
        <f>D199*$U$24</f>
        <v>1.3438180665414026</v>
      </c>
      <c r="F199">
        <f>blismm!K191</f>
        <v>0</v>
      </c>
      <c r="G199" s="17">
        <f>$S$26*F199</f>
        <v>0</v>
      </c>
      <c r="H199" s="30" t="e">
        <f>0.98*$G$3/I199*206265</f>
        <v>#DIV/0!</v>
      </c>
      <c r="I199" s="31">
        <f>(POWER($G$3,-1/5))*(POWER(G199*G199/($P$18*$T$2),(3/5)))*206265</f>
        <v>0</v>
      </c>
      <c r="J199">
        <f>blismm!L191</f>
        <v>0</v>
      </c>
      <c r="K199" s="17">
        <f>$S$26*J199</f>
        <v>0</v>
      </c>
      <c r="L199" s="30" t="e">
        <f>0.98*$G$3/M199*206265</f>
        <v>#DIV/0!</v>
      </c>
      <c r="M199" s="31">
        <f>(POWER($G$3,-1/5))*(POWER(K199*K199/($R$18*$T$2),(3/5)))*206265</f>
        <v>0</v>
      </c>
      <c r="N199" s="32">
        <f>(((POWER($G$3,-1/5))*(POWER(G199*G199/($P$18*$T$2),(3/5)))+(POWER($G$3,-1/5))*(POWER(K199*K199/($R$18*$T$2),(3/5))))/2)*206265</f>
        <v>0</v>
      </c>
      <c r="O199" s="30" t="e">
        <f>0.98*$G$3/N199*206265</f>
        <v>#DIV/0!</v>
      </c>
    </row>
    <row r="200" spans="1:15" s="58" customFormat="1" ht="12">
      <c r="A200" s="40">
        <v>190</v>
      </c>
      <c r="B200" s="40">
        <f>blismm!P193</f>
        <v>8387</v>
      </c>
      <c r="C200" s="28">
        <f>B200/(32766/2)</f>
        <v>0.5119331013855826</v>
      </c>
      <c r="D200" s="17">
        <f>SQRT(2*LN(1/C200))</f>
        <v>1.1572046697415734</v>
      </c>
      <c r="E200" s="11">
        <f>D200*$U$24</f>
        <v>1.1934541060212283</v>
      </c>
      <c r="F200">
        <f>blismm!K192</f>
        <v>0</v>
      </c>
      <c r="G200" s="17">
        <f>$S$26*F200</f>
        <v>0</v>
      </c>
      <c r="H200" s="30" t="e">
        <f>0.98*$G$3/I200*206265</f>
        <v>#DIV/0!</v>
      </c>
      <c r="I200" s="31">
        <f>(POWER($G$3,-1/5))*(POWER(G200*G200/($P$18*$T$2),(3/5)))*206265</f>
        <v>0</v>
      </c>
      <c r="J200">
        <f>blismm!L192</f>
        <v>0</v>
      </c>
      <c r="K200" s="17">
        <f>$S$26*J200</f>
        <v>0</v>
      </c>
      <c r="L200" s="30" t="e">
        <f>0.98*$G$3/M200*206265</f>
        <v>#DIV/0!</v>
      </c>
      <c r="M200" s="31">
        <f>(POWER($G$3,-1/5))*(POWER(K200*K200/($R$18*$T$2),(3/5)))*206265</f>
        <v>0</v>
      </c>
      <c r="N200" s="32">
        <f>(((POWER($G$3,-1/5))*(POWER(G200*G200/($P$18*$T$2),(3/5)))+(POWER($G$3,-1/5))*(POWER(K200*K200/($R$18*$T$2),(3/5))))/2)*206265</f>
        <v>0</v>
      </c>
      <c r="O200" s="30" t="e">
        <f>0.98*$G$3/N200*206265</f>
        <v>#DIV/0!</v>
      </c>
    </row>
    <row r="201" spans="1:15" s="58" customFormat="1" ht="12">
      <c r="A201" s="40">
        <v>191</v>
      </c>
      <c r="B201" s="40">
        <f>blismm!P194</f>
        <v>5207</v>
      </c>
      <c r="C201" s="28">
        <f>B201/(32766/2)</f>
        <v>0.3178294573643411</v>
      </c>
      <c r="D201" s="17">
        <f>SQRT(2*LN(1/C201))</f>
        <v>1.5140940113859274</v>
      </c>
      <c r="E201" s="11">
        <f>D201*$U$24</f>
        <v>1.5615230062925916</v>
      </c>
      <c r="F201">
        <f>blismm!K193</f>
        <v>0</v>
      </c>
      <c r="G201" s="17">
        <f>$S$26*F201</f>
        <v>0</v>
      </c>
      <c r="H201" s="30" t="e">
        <f>0.98*$G$3/I201*206265</f>
        <v>#DIV/0!</v>
      </c>
      <c r="I201" s="31">
        <f>(POWER($G$3,-1/5))*(POWER(G201*G201/($P$18*$T$2),(3/5)))*206265</f>
        <v>0</v>
      </c>
      <c r="J201">
        <f>blismm!L193</f>
        <v>0</v>
      </c>
      <c r="K201" s="17">
        <f>$S$26*J201</f>
        <v>0</v>
      </c>
      <c r="L201" s="30" t="e">
        <f>0.98*$G$3/M201*206265</f>
        <v>#DIV/0!</v>
      </c>
      <c r="M201" s="31">
        <f>(POWER($G$3,-1/5))*(POWER(K201*K201/($R$18*$T$2),(3/5)))*206265</f>
        <v>0</v>
      </c>
      <c r="N201" s="32">
        <f>(((POWER($G$3,-1/5))*(POWER(G201*G201/($P$18*$T$2),(3/5)))+(POWER($G$3,-1/5))*(POWER(K201*K201/($R$18*$T$2),(3/5))))/2)*206265</f>
        <v>0</v>
      </c>
      <c r="O201" s="30" t="e">
        <f>0.98*$G$3/N201*206265</f>
        <v>#DIV/0!</v>
      </c>
    </row>
    <row r="202" spans="1:15" s="58" customFormat="1" ht="12">
      <c r="A202" s="40">
        <v>192</v>
      </c>
      <c r="B202" s="40">
        <f>blismm!P195</f>
        <v>4911</v>
      </c>
      <c r="C202" s="28">
        <f>B202/(32766/2)</f>
        <v>0.29976194836110603</v>
      </c>
      <c r="D202" s="17">
        <f>SQRT(2*LN(1/C202))</f>
        <v>1.5522671321528512</v>
      </c>
      <c r="E202" s="11">
        <f>D202*$U$24</f>
        <v>1.6008919000675392</v>
      </c>
      <c r="F202">
        <f>blismm!K194</f>
        <v>0</v>
      </c>
      <c r="G202" s="17">
        <f>$S$26*F202</f>
        <v>0</v>
      </c>
      <c r="H202" s="30" t="e">
        <f>0.98*$G$3/I202*206265</f>
        <v>#DIV/0!</v>
      </c>
      <c r="I202" s="31">
        <f>(POWER($G$3,-1/5))*(POWER(G202*G202/($P$18*$T$2),(3/5)))*206265</f>
        <v>0</v>
      </c>
      <c r="J202">
        <f>blismm!L194</f>
        <v>0</v>
      </c>
      <c r="K202" s="17">
        <f>$S$26*J202</f>
        <v>0</v>
      </c>
      <c r="L202" s="30" t="e">
        <f>0.98*$G$3/M202*206265</f>
        <v>#DIV/0!</v>
      </c>
      <c r="M202" s="31">
        <f>(POWER($G$3,-1/5))*(POWER(K202*K202/($R$18*$T$2),(3/5)))*206265</f>
        <v>0</v>
      </c>
      <c r="N202" s="32">
        <f>(((POWER($G$3,-1/5))*(POWER(G202*G202/($P$18*$T$2),(3/5)))+(POWER($G$3,-1/5))*(POWER(K202*K202/($R$18*$T$2),(3/5))))/2)*206265</f>
        <v>0</v>
      </c>
      <c r="O202" s="30" t="e">
        <f>0.98*$G$3/N202*206265</f>
        <v>#DIV/0!</v>
      </c>
    </row>
    <row r="203" spans="1:15" s="58" customFormat="1" ht="12">
      <c r="A203" s="40">
        <v>193</v>
      </c>
      <c r="B203" s="40">
        <f>blismm!P196</f>
        <v>5677</v>
      </c>
      <c r="C203" s="28">
        <f>B203/(32766/2)</f>
        <v>0.3465177317951535</v>
      </c>
      <c r="D203" s="17">
        <f>SQRT(2*LN(1/C203))</f>
        <v>1.4558992325360551</v>
      </c>
      <c r="E203" s="11">
        <f>D203*$U$24</f>
        <v>1.5015052759952472</v>
      </c>
      <c r="F203">
        <f>blismm!K195</f>
        <v>0</v>
      </c>
      <c r="G203" s="17">
        <f>$S$26*F203</f>
        <v>0</v>
      </c>
      <c r="H203" s="30" t="e">
        <f>0.98*$G$3/I203*206265</f>
        <v>#DIV/0!</v>
      </c>
      <c r="I203" s="31">
        <f>(POWER($G$3,-1/5))*(POWER(G203*G203/($P$18*$T$2),(3/5)))*206265</f>
        <v>0</v>
      </c>
      <c r="J203">
        <f>blismm!L195</f>
        <v>0</v>
      </c>
      <c r="K203" s="17">
        <f>$S$26*J203</f>
        <v>0</v>
      </c>
      <c r="L203" s="30" t="e">
        <f>0.98*$G$3/M203*206265</f>
        <v>#DIV/0!</v>
      </c>
      <c r="M203" s="31">
        <f>(POWER($G$3,-1/5))*(POWER(K203*K203/($R$18*$T$2),(3/5)))*206265</f>
        <v>0</v>
      </c>
      <c r="N203" s="32">
        <f>(((POWER($G$3,-1/5))*(POWER(G203*G203/($P$18*$T$2),(3/5)))+(POWER($G$3,-1/5))*(POWER(K203*K203/($R$18*$T$2),(3/5))))/2)*206265</f>
        <v>0</v>
      </c>
      <c r="O203" s="30" t="e">
        <f>0.98*$G$3/N203*206265</f>
        <v>#DIV/0!</v>
      </c>
    </row>
    <row r="204" spans="1:15" s="58" customFormat="1" ht="12">
      <c r="A204" s="40">
        <v>194</v>
      </c>
      <c r="B204" s="40">
        <f>blismm!P197</f>
        <v>4830</v>
      </c>
      <c r="C204" s="28">
        <f>B204/(32766/2)</f>
        <v>0.2948177989379235</v>
      </c>
      <c r="D204" s="17">
        <f>SQRT(2*LN(1/C204))</f>
        <v>1.5629444930474305</v>
      </c>
      <c r="E204" s="11">
        <f>D204*$U$24</f>
        <v>1.6119037292921414</v>
      </c>
      <c r="F204">
        <f>blismm!K196</f>
        <v>0</v>
      </c>
      <c r="G204" s="17">
        <f>$S$26*F204</f>
        <v>0</v>
      </c>
      <c r="H204" s="30" t="e">
        <f>0.98*$G$3/I204*206265</f>
        <v>#DIV/0!</v>
      </c>
      <c r="I204" s="31">
        <f>(POWER($G$3,-1/5))*(POWER(G204*G204/($P$18*$T$2),(3/5)))*206265</f>
        <v>0</v>
      </c>
      <c r="J204">
        <f>blismm!L196</f>
        <v>0</v>
      </c>
      <c r="K204" s="17">
        <f>$S$26*J204</f>
        <v>0</v>
      </c>
      <c r="L204" s="30" t="e">
        <f>0.98*$G$3/M204*206265</f>
        <v>#DIV/0!</v>
      </c>
      <c r="M204" s="31">
        <f>(POWER($G$3,-1/5))*(POWER(K204*K204/($R$18*$T$2),(3/5)))*206265</f>
        <v>0</v>
      </c>
      <c r="N204" s="32">
        <f>(((POWER($G$3,-1/5))*(POWER(G204*G204/($P$18*$T$2),(3/5)))+(POWER($G$3,-1/5))*(POWER(K204*K204/($R$18*$T$2),(3/5))))/2)*206265</f>
        <v>0</v>
      </c>
      <c r="O204" s="30" t="e">
        <f>0.98*$G$3/N204*206265</f>
        <v>#DIV/0!</v>
      </c>
    </row>
    <row r="205" spans="1:15" s="58" customFormat="1" ht="12">
      <c r="A205" s="40">
        <v>195</v>
      </c>
      <c r="B205" s="40">
        <f>blismm!P198</f>
        <v>5417</v>
      </c>
      <c r="C205" s="28">
        <f>B205/(32766/2)</f>
        <v>0.33064762253555513</v>
      </c>
      <c r="D205" s="17">
        <f>SQRT(2*LN(1/C205))</f>
        <v>1.4877513603840964</v>
      </c>
      <c r="E205" s="11">
        <f>D205*$U$24</f>
        <v>1.5343551717481283</v>
      </c>
      <c r="F205">
        <f>blismm!K197</f>
        <v>0</v>
      </c>
      <c r="G205" s="17">
        <f>$S$26*F205</f>
        <v>0</v>
      </c>
      <c r="H205" s="30" t="e">
        <f>0.98*$G$3/I205*206265</f>
        <v>#DIV/0!</v>
      </c>
      <c r="I205" s="31">
        <f>(POWER($G$3,-1/5))*(POWER(G205*G205/($P$18*$T$2),(3/5)))*206265</f>
        <v>0</v>
      </c>
      <c r="J205">
        <f>blismm!L197</f>
        <v>0</v>
      </c>
      <c r="K205" s="17">
        <f>$S$26*J205</f>
        <v>0</v>
      </c>
      <c r="L205" s="30" t="e">
        <f>0.98*$G$3/M205*206265</f>
        <v>#DIV/0!</v>
      </c>
      <c r="M205" s="31">
        <f>(POWER($G$3,-1/5))*(POWER(K205*K205/($R$18*$T$2),(3/5)))*206265</f>
        <v>0</v>
      </c>
      <c r="N205" s="32">
        <f>(((POWER($G$3,-1/5))*(POWER(G205*G205/($P$18*$T$2),(3/5)))+(POWER($G$3,-1/5))*(POWER(K205*K205/($R$18*$T$2),(3/5))))/2)*206265</f>
        <v>0</v>
      </c>
      <c r="O205" s="30" t="e">
        <f>0.98*$G$3/N205*206265</f>
        <v>#DIV/0!</v>
      </c>
    </row>
    <row r="206" spans="1:15" s="58" customFormat="1" ht="12">
      <c r="A206" s="40">
        <v>196</v>
      </c>
      <c r="B206" s="40">
        <f>blismm!P199</f>
        <v>3936</v>
      </c>
      <c r="C206" s="28">
        <f>B206/(32766/2)</f>
        <v>0.24024903863761216</v>
      </c>
      <c r="D206" s="17">
        <f>SQRT(2*LN(1/C206))</f>
        <v>1.688833462866081</v>
      </c>
      <c r="E206" s="11">
        <f>D206*$U$24</f>
        <v>1.7417361710903612</v>
      </c>
      <c r="F206">
        <f>blismm!K198</f>
        <v>0</v>
      </c>
      <c r="G206" s="17">
        <f>$S$26*F206</f>
        <v>0</v>
      </c>
      <c r="H206" s="30" t="e">
        <f>0.98*$G$3/I206*206265</f>
        <v>#DIV/0!</v>
      </c>
      <c r="I206" s="31">
        <f>(POWER($G$3,-1/5))*(POWER(G206*G206/($P$18*$T$2),(3/5)))*206265</f>
        <v>0</v>
      </c>
      <c r="J206">
        <f>blismm!L198</f>
        <v>0</v>
      </c>
      <c r="K206" s="17">
        <f>$S$26*J206</f>
        <v>0</v>
      </c>
      <c r="L206" s="30" t="e">
        <f>0.98*$G$3/M206*206265</f>
        <v>#DIV/0!</v>
      </c>
      <c r="M206" s="31">
        <f>(POWER($G$3,-1/5))*(POWER(K206*K206/($R$18*$T$2),(3/5)))*206265</f>
        <v>0</v>
      </c>
      <c r="N206" s="32">
        <f>(((POWER($G$3,-1/5))*(POWER(G206*G206/($P$18*$T$2),(3/5)))+(POWER($G$3,-1/5))*(POWER(K206*K206/($R$18*$T$2),(3/5))))/2)*206265</f>
        <v>0</v>
      </c>
      <c r="O206" s="30" t="e">
        <f>0.98*$G$3/N206*206265</f>
        <v>#DIV/0!</v>
      </c>
    </row>
    <row r="207" spans="1:15" s="58" customFormat="1" ht="12">
      <c r="A207" s="40">
        <v>197</v>
      </c>
      <c r="B207" s="40">
        <f>blismm!P200</f>
        <v>9744</v>
      </c>
      <c r="C207" s="28">
        <f>B207/(32766/2)</f>
        <v>0.5947628639443325</v>
      </c>
      <c r="D207" s="17">
        <f>SQRT(2*LN(1/C207))</f>
        <v>1.0194042386321387</v>
      </c>
      <c r="E207" s="11">
        <f>D207*$U$24</f>
        <v>1.0513370764072905</v>
      </c>
      <c r="F207">
        <f>blismm!K199</f>
        <v>0</v>
      </c>
      <c r="G207" s="17">
        <f>$S$26*F207</f>
        <v>0</v>
      </c>
      <c r="H207" s="30" t="e">
        <f>0.98*$G$3/I207*206265</f>
        <v>#DIV/0!</v>
      </c>
      <c r="I207" s="31">
        <f>(POWER($G$3,-1/5))*(POWER(G207*G207/($P$18*$T$2),(3/5)))*206265</f>
        <v>0</v>
      </c>
      <c r="J207">
        <f>blismm!L199</f>
        <v>0</v>
      </c>
      <c r="K207" s="17">
        <f>$S$26*J207</f>
        <v>0</v>
      </c>
      <c r="L207" s="30" t="e">
        <f>0.98*$G$3/M207*206265</f>
        <v>#DIV/0!</v>
      </c>
      <c r="M207" s="31">
        <f>(POWER($G$3,-1/5))*(POWER(K207*K207/($R$18*$T$2),(3/5)))*206265</f>
        <v>0</v>
      </c>
      <c r="N207" s="32">
        <f>(((POWER($G$3,-1/5))*(POWER(G207*G207/($P$18*$T$2),(3/5)))+(POWER($G$3,-1/5))*(POWER(K207*K207/($R$18*$T$2),(3/5))))/2)*206265</f>
        <v>0</v>
      </c>
      <c r="O207" s="30" t="e">
        <f>0.98*$G$3/N207*206265</f>
        <v>#DIV/0!</v>
      </c>
    </row>
    <row r="208" spans="1:15" s="58" customFormat="1" ht="12">
      <c r="A208" s="40">
        <v>198</v>
      </c>
      <c r="B208" s="40">
        <f>blismm!P201</f>
        <v>10329</v>
      </c>
      <c r="C208" s="28">
        <f>B208/(32766/2)</f>
        <v>0.6304706097784288</v>
      </c>
      <c r="D208" s="17">
        <f>SQRT(2*LN(1/C208))</f>
        <v>0.9605089680098047</v>
      </c>
      <c r="E208" s="11">
        <f>D208*$U$24</f>
        <v>0.9905969114327119</v>
      </c>
      <c r="F208">
        <f>blismm!K200</f>
        <v>0</v>
      </c>
      <c r="G208" s="17">
        <f>$S$26*F208</f>
        <v>0</v>
      </c>
      <c r="H208" s="30" t="e">
        <f>0.98*$G$3/I208*206265</f>
        <v>#DIV/0!</v>
      </c>
      <c r="I208" s="31">
        <f>(POWER($G$3,-1/5))*(POWER(G208*G208/($P$18*$T$2),(3/5)))*206265</f>
        <v>0</v>
      </c>
      <c r="J208">
        <f>blismm!L200</f>
        <v>0</v>
      </c>
      <c r="K208" s="17">
        <f>$S$26*J208</f>
        <v>0</v>
      </c>
      <c r="L208" s="30" t="e">
        <f>0.98*$G$3/M208*206265</f>
        <v>#DIV/0!</v>
      </c>
      <c r="M208" s="31">
        <f>(POWER($G$3,-1/5))*(POWER(K208*K208/($R$18*$T$2),(3/5)))*206265</f>
        <v>0</v>
      </c>
      <c r="N208" s="32">
        <f>(((POWER($G$3,-1/5))*(POWER(G208*G208/($P$18*$T$2),(3/5)))+(POWER($G$3,-1/5))*(POWER(K208*K208/($R$18*$T$2),(3/5))))/2)*206265</f>
        <v>0</v>
      </c>
      <c r="O208" s="30" t="e">
        <f>0.98*$G$3/N208*206265</f>
        <v>#DIV/0!</v>
      </c>
    </row>
    <row r="209" spans="1:15" s="58" customFormat="1" ht="12">
      <c r="A209" s="40">
        <v>199</v>
      </c>
      <c r="B209" s="40">
        <f>blismm!P202</f>
        <v>8521</v>
      </c>
      <c r="C209" s="28">
        <f>B209/(32766/2)</f>
        <v>0.5201123115424525</v>
      </c>
      <c r="D209" s="17">
        <f>SQRT(2*LN(1/C209))</f>
        <v>1.1434251239082578</v>
      </c>
      <c r="E209" s="11">
        <f>D209*$U$24</f>
        <v>1.179242915914684</v>
      </c>
      <c r="F209">
        <f>blismm!K201</f>
        <v>0</v>
      </c>
      <c r="G209" s="17">
        <f>$S$26*F209</f>
        <v>0</v>
      </c>
      <c r="H209" s="30" t="e">
        <f>0.98*$G$3/I209*206265</f>
        <v>#DIV/0!</v>
      </c>
      <c r="I209" s="31">
        <f>(POWER($G$3,-1/5))*(POWER(G209*G209/($P$18*$T$2),(3/5)))*206265</f>
        <v>0</v>
      </c>
      <c r="J209">
        <f>blismm!L201</f>
        <v>0</v>
      </c>
      <c r="K209" s="17">
        <f>$S$26*J209</f>
        <v>0</v>
      </c>
      <c r="L209" s="30" t="e">
        <f>0.98*$G$3/M209*206265</f>
        <v>#DIV/0!</v>
      </c>
      <c r="M209" s="31">
        <f>(POWER($G$3,-1/5))*(POWER(K209*K209/($R$18*$T$2),(3/5)))*206265</f>
        <v>0</v>
      </c>
      <c r="N209" s="32">
        <f>(((POWER($G$3,-1/5))*(POWER(G209*G209/($P$18*$T$2),(3/5)))+(POWER($G$3,-1/5))*(POWER(K209*K209/($R$18*$T$2),(3/5))))/2)*206265</f>
        <v>0</v>
      </c>
      <c r="O209" s="30" t="e">
        <f>0.98*$G$3/N209*206265</f>
        <v>#DIV/0!</v>
      </c>
    </row>
    <row r="210" spans="1:15" s="58" customFormat="1" ht="12">
      <c r="A210" s="40">
        <v>200</v>
      </c>
      <c r="B210" s="40">
        <f>blismm!P203</f>
        <v>8681</v>
      </c>
      <c r="C210" s="28">
        <f>B210/(32766/2)</f>
        <v>0.5298785326252823</v>
      </c>
      <c r="D210" s="17">
        <f>SQRT(2*LN(1/C210))</f>
        <v>1.1270381381554535</v>
      </c>
      <c r="E210" s="11">
        <f>D210*$U$24</f>
        <v>1.1623426078331731</v>
      </c>
      <c r="F210">
        <f>blismm!K202</f>
        <v>0</v>
      </c>
      <c r="G210" s="17">
        <f>$S$26*F210</f>
        <v>0</v>
      </c>
      <c r="H210" s="30" t="e">
        <f>0.98*$G$3/I210*206265</f>
        <v>#DIV/0!</v>
      </c>
      <c r="I210" s="31">
        <f>(POWER($G$3,-1/5))*(POWER(G210*G210/($P$18*$T$2),(3/5)))*206265</f>
        <v>0</v>
      </c>
      <c r="J210">
        <f>blismm!L202</f>
        <v>0</v>
      </c>
      <c r="K210" s="17">
        <f>$S$26*J210</f>
        <v>0</v>
      </c>
      <c r="L210" s="30" t="e">
        <f>0.98*$G$3/M210*206265</f>
        <v>#DIV/0!</v>
      </c>
      <c r="M210" s="31">
        <f>(POWER($G$3,-1/5))*(POWER(K210*K210/($R$18*$T$2),(3/5)))*206265</f>
        <v>0</v>
      </c>
      <c r="N210" s="32">
        <f>(((POWER($G$3,-1/5))*(POWER(G210*G210/($P$18*$T$2),(3/5)))+(POWER($G$3,-1/5))*(POWER(K210*K210/($R$18*$T$2),(3/5))))/2)*206265</f>
        <v>0</v>
      </c>
      <c r="O210" s="30" t="e">
        <f>0.98*$G$3/N210*206265</f>
        <v>#DIV/0!</v>
      </c>
    </row>
    <row r="211" spans="1:15" s="58" customFormat="1" ht="12">
      <c r="A211" s="40">
        <v>201</v>
      </c>
      <c r="B211" s="40">
        <f>blismm!P204</f>
        <v>7430</v>
      </c>
      <c r="C211" s="28">
        <f>B211/(32766/2)</f>
        <v>0.4535188915339071</v>
      </c>
      <c r="D211" s="17">
        <f>SQRT(2*LN(1/C211))</f>
        <v>1.2575518701894237</v>
      </c>
      <c r="E211" s="11">
        <f>D211*$U$24</f>
        <v>1.2969446825231075</v>
      </c>
      <c r="F211">
        <f>blismm!K203</f>
        <v>0</v>
      </c>
      <c r="G211" s="17">
        <f>$S$26*F211</f>
        <v>0</v>
      </c>
      <c r="H211" s="30" t="e">
        <f>0.98*$G$3/I211*206265</f>
        <v>#DIV/0!</v>
      </c>
      <c r="I211" s="31">
        <f>(POWER($G$3,-1/5))*(POWER(G211*G211/($P$18*$T$2),(3/5)))*206265</f>
        <v>0</v>
      </c>
      <c r="J211">
        <f>blismm!L203</f>
        <v>0</v>
      </c>
      <c r="K211" s="17">
        <f>$S$26*J211</f>
        <v>0</v>
      </c>
      <c r="L211" s="30" t="e">
        <f>0.98*$G$3/M211*206265</f>
        <v>#DIV/0!</v>
      </c>
      <c r="M211" s="31">
        <f>(POWER($G$3,-1/5))*(POWER(K211*K211/($R$18*$T$2),(3/5)))*206265</f>
        <v>0</v>
      </c>
      <c r="N211" s="32">
        <f>(((POWER($G$3,-1/5))*(POWER(G211*G211/($P$18*$T$2),(3/5)))+(POWER($G$3,-1/5))*(POWER(K211*K211/($R$18*$T$2),(3/5))))/2)*206265</f>
        <v>0</v>
      </c>
      <c r="O211" s="30" t="e">
        <f>0.98*$G$3/N211*206265</f>
        <v>#DIV/0!</v>
      </c>
    </row>
    <row r="212" spans="1:15" s="58" customFormat="1" ht="12">
      <c r="A212" s="40">
        <v>202</v>
      </c>
      <c r="B212" s="40">
        <f>blismm!P205</f>
        <v>7599</v>
      </c>
      <c r="C212" s="28">
        <f>B212/(32766/2)</f>
        <v>0.46383446255264604</v>
      </c>
      <c r="D212" s="17">
        <f>SQRT(2*LN(1/C212))</f>
        <v>1.2395382625401108</v>
      </c>
      <c r="E212" s="11">
        <f>D212*$U$24</f>
        <v>1.2783667986141798</v>
      </c>
      <c r="F212">
        <f>blismm!K204</f>
        <v>0</v>
      </c>
      <c r="G212" s="17">
        <f>$S$26*F212</f>
        <v>0</v>
      </c>
      <c r="H212" s="30" t="e">
        <f>0.98*$G$3/I212*206265</f>
        <v>#DIV/0!</v>
      </c>
      <c r="I212" s="31">
        <f>(POWER($G$3,-1/5))*(POWER(G212*G212/($P$18*$T$2),(3/5)))*206265</f>
        <v>0</v>
      </c>
      <c r="J212">
        <f>blismm!L204</f>
        <v>0</v>
      </c>
      <c r="K212" s="17">
        <f>$S$26*J212</f>
        <v>0</v>
      </c>
      <c r="L212" s="30" t="e">
        <f>0.98*$G$3/M212*206265</f>
        <v>#DIV/0!</v>
      </c>
      <c r="M212" s="31">
        <f>(POWER($G$3,-1/5))*(POWER(K212*K212/($R$18*$T$2),(3/5)))*206265</f>
        <v>0</v>
      </c>
      <c r="N212" s="32">
        <f>(((POWER($G$3,-1/5))*(POWER(G212*G212/($P$18*$T$2),(3/5)))+(POWER($G$3,-1/5))*(POWER(K212*K212/($R$18*$T$2),(3/5))))/2)*206265</f>
        <v>0</v>
      </c>
      <c r="O212" s="30" t="e">
        <f>0.98*$G$3/N212*206265</f>
        <v>#DIV/0!</v>
      </c>
    </row>
    <row r="213" spans="1:15" s="58" customFormat="1" ht="12">
      <c r="A213" s="40">
        <v>203</v>
      </c>
      <c r="B213" s="40">
        <f>blismm!P206</f>
        <v>6174</v>
      </c>
      <c r="C213" s="28">
        <f>B213/(32766/2)</f>
        <v>0.3768540560336935</v>
      </c>
      <c r="D213" s="17">
        <f>SQRT(2*LN(1/C213))</f>
        <v>1.3970664162867552</v>
      </c>
      <c r="E213" s="11">
        <f>D213*$U$24</f>
        <v>1.4408295217769378</v>
      </c>
      <c r="F213">
        <f>blismm!K205</f>
        <v>0</v>
      </c>
      <c r="G213" s="17">
        <f>$S$26*F213</f>
        <v>0</v>
      </c>
      <c r="H213" s="30" t="e">
        <f>0.98*$G$3/I213*206265</f>
        <v>#DIV/0!</v>
      </c>
      <c r="I213" s="31">
        <f>(POWER($G$3,-1/5))*(POWER(G213*G213/($P$18*$T$2),(3/5)))*206265</f>
        <v>0</v>
      </c>
      <c r="J213">
        <f>blismm!L205</f>
        <v>0</v>
      </c>
      <c r="K213" s="17">
        <f>$S$26*J213</f>
        <v>0</v>
      </c>
      <c r="L213" s="30" t="e">
        <f>0.98*$G$3/M213*206265</f>
        <v>#DIV/0!</v>
      </c>
      <c r="M213" s="31">
        <f>(POWER($G$3,-1/5))*(POWER(K213*K213/($R$18*$T$2),(3/5)))*206265</f>
        <v>0</v>
      </c>
      <c r="N213" s="32">
        <f>(((POWER($G$3,-1/5))*(POWER(G213*G213/($P$18*$T$2),(3/5)))+(POWER($G$3,-1/5))*(POWER(K213*K213/($R$18*$T$2),(3/5))))/2)*206265</f>
        <v>0</v>
      </c>
      <c r="O213" s="30" t="e">
        <f>0.98*$G$3/N213*206265</f>
        <v>#DIV/0!</v>
      </c>
    </row>
    <row r="214" spans="1:15" s="58" customFormat="1" ht="12">
      <c r="A214" s="40">
        <v>204</v>
      </c>
      <c r="B214" s="40">
        <f>blismm!P207</f>
        <v>1521</v>
      </c>
      <c r="C214" s="28">
        <f>B214/(32766/2)</f>
        <v>0.09284013916865043</v>
      </c>
      <c r="D214" s="17">
        <f>SQRT(2*LN(1/C214))</f>
        <v>2.1803101607619824</v>
      </c>
      <c r="E214" s="11">
        <f>D214*$U$24</f>
        <v>2.2486083765478515</v>
      </c>
      <c r="F214">
        <f>blismm!K206</f>
        <v>0</v>
      </c>
      <c r="G214" s="17">
        <f>$S$26*F214</f>
        <v>0</v>
      </c>
      <c r="H214" s="30" t="e">
        <f>0.98*$G$3/I214*206265</f>
        <v>#DIV/0!</v>
      </c>
      <c r="I214" s="31">
        <f>(POWER($G$3,-1/5))*(POWER(G214*G214/($P$18*$T$2),(3/5)))*206265</f>
        <v>0</v>
      </c>
      <c r="J214">
        <f>blismm!L206</f>
        <v>0</v>
      </c>
      <c r="K214" s="17">
        <f>$S$26*J214</f>
        <v>0</v>
      </c>
      <c r="L214" s="30" t="e">
        <f>0.98*$G$3/M214*206265</f>
        <v>#DIV/0!</v>
      </c>
      <c r="M214" s="31">
        <f>(POWER($G$3,-1/5))*(POWER(K214*K214/($R$18*$T$2),(3/5)))*206265</f>
        <v>0</v>
      </c>
      <c r="N214" s="32">
        <f>(((POWER($G$3,-1/5))*(POWER(G214*G214/($P$18*$T$2),(3/5)))+(POWER($G$3,-1/5))*(POWER(K214*K214/($R$18*$T$2),(3/5))))/2)*206265</f>
        <v>0</v>
      </c>
      <c r="O214" s="30" t="e">
        <f>0.98*$G$3/N214*206265</f>
        <v>#DIV/0!</v>
      </c>
    </row>
    <row r="215" spans="1:15" s="58" customFormat="1" ht="12">
      <c r="A215" s="40">
        <v>205</v>
      </c>
      <c r="B215" s="40">
        <f>blismm!P208</f>
        <v>8339</v>
      </c>
      <c r="C215" s="28">
        <f>B215/(32766/2)</f>
        <v>0.5090032350607336</v>
      </c>
      <c r="D215" s="17">
        <f>SQRT(2*LN(1/C215))</f>
        <v>1.1621539542877082</v>
      </c>
      <c r="E215" s="11">
        <f>D215*$U$24</f>
        <v>1.1985584269057707</v>
      </c>
      <c r="F215">
        <f>blismm!K207</f>
        <v>0</v>
      </c>
      <c r="G215" s="17">
        <f>$S$26*F215</f>
        <v>0</v>
      </c>
      <c r="H215" s="30" t="e">
        <f>0.98*$G$3/I215*206265</f>
        <v>#DIV/0!</v>
      </c>
      <c r="I215" s="31">
        <f>(POWER($G$3,-1/5))*(POWER(G215*G215/($P$18*$T$2),(3/5)))*206265</f>
        <v>0</v>
      </c>
      <c r="J215">
        <f>blismm!L207</f>
        <v>0</v>
      </c>
      <c r="K215" s="17">
        <f>$S$26*J215</f>
        <v>0</v>
      </c>
      <c r="L215" s="30" t="e">
        <f>0.98*$G$3/M215*206265</f>
        <v>#DIV/0!</v>
      </c>
      <c r="M215" s="31">
        <f>(POWER($G$3,-1/5))*(POWER(K215*K215/($R$18*$T$2),(3/5)))*206265</f>
        <v>0</v>
      </c>
      <c r="N215" s="32">
        <f>(((POWER($G$3,-1/5))*(POWER(G215*G215/($P$18*$T$2),(3/5)))+(POWER($G$3,-1/5))*(POWER(K215*K215/($R$18*$T$2),(3/5))))/2)*206265</f>
        <v>0</v>
      </c>
      <c r="O215" s="30" t="e">
        <f>0.98*$G$3/N215*206265</f>
        <v>#DIV/0!</v>
      </c>
    </row>
    <row r="216" spans="1:15" s="58" customFormat="1" ht="12">
      <c r="A216" s="40">
        <v>206</v>
      </c>
      <c r="B216" s="40">
        <f>blismm!P209</f>
        <v>4233</v>
      </c>
      <c r="C216" s="28">
        <f>B216/(32766/2)</f>
        <v>0.2583775865226149</v>
      </c>
      <c r="D216" s="17">
        <f>SQRT(2*LN(1/C216))</f>
        <v>1.6451949734297997</v>
      </c>
      <c r="E216" s="11">
        <f>D216*$U$24</f>
        <v>1.6967307059724883</v>
      </c>
      <c r="F216">
        <f>blismm!K208</f>
        <v>0</v>
      </c>
      <c r="G216" s="17">
        <f>$S$26*F216</f>
        <v>0</v>
      </c>
      <c r="H216" s="30" t="e">
        <f>0.98*$G$3/I216*206265</f>
        <v>#DIV/0!</v>
      </c>
      <c r="I216" s="31">
        <f>(POWER($G$3,-1/5))*(POWER(G216*G216/($P$18*$T$2),(3/5)))*206265</f>
        <v>0</v>
      </c>
      <c r="J216">
        <f>blismm!L208</f>
        <v>0</v>
      </c>
      <c r="K216" s="17">
        <f>$S$26*J216</f>
        <v>0</v>
      </c>
      <c r="L216" s="30" t="e">
        <f>0.98*$G$3/M216*206265</f>
        <v>#DIV/0!</v>
      </c>
      <c r="M216" s="31">
        <f>(POWER($G$3,-1/5))*(POWER(K216*K216/($R$18*$T$2),(3/5)))*206265</f>
        <v>0</v>
      </c>
      <c r="N216" s="32">
        <f>(((POWER($G$3,-1/5))*(POWER(G216*G216/($P$18*$T$2),(3/5)))+(POWER($G$3,-1/5))*(POWER(K216*K216/($R$18*$T$2),(3/5))))/2)*206265</f>
        <v>0</v>
      </c>
      <c r="O216" s="30" t="e">
        <f>0.98*$G$3/N216*206265</f>
        <v>#DIV/0!</v>
      </c>
    </row>
    <row r="217" spans="1:15" s="58" customFormat="1" ht="12">
      <c r="A217" s="40">
        <v>207</v>
      </c>
      <c r="B217" s="40">
        <f>blismm!P210</f>
        <v>4900</v>
      </c>
      <c r="C217" s="28">
        <f>B217/(32766/2)</f>
        <v>0.2990905206616615</v>
      </c>
      <c r="D217" s="17">
        <f>SQRT(2*LN(1/C217))</f>
        <v>1.5537110456719714</v>
      </c>
      <c r="E217" s="11">
        <f>D217*$U$24</f>
        <v>1.602381044177646</v>
      </c>
      <c r="F217">
        <f>blismm!K209</f>
        <v>0</v>
      </c>
      <c r="G217" s="17">
        <f>$S$26*F217</f>
        <v>0</v>
      </c>
      <c r="H217" s="30" t="e">
        <f>0.98*$G$3/I217*206265</f>
        <v>#DIV/0!</v>
      </c>
      <c r="I217" s="31">
        <f>(POWER($G$3,-1/5))*(POWER(G217*G217/($P$18*$T$2),(3/5)))*206265</f>
        <v>0</v>
      </c>
      <c r="J217">
        <f>blismm!L209</f>
        <v>0</v>
      </c>
      <c r="K217" s="17">
        <f>$S$26*J217</f>
        <v>0</v>
      </c>
      <c r="L217" s="30" t="e">
        <f>0.98*$G$3/M217*206265</f>
        <v>#DIV/0!</v>
      </c>
      <c r="M217" s="31">
        <f>(POWER($G$3,-1/5))*(POWER(K217*K217/($R$18*$T$2),(3/5)))*206265</f>
        <v>0</v>
      </c>
      <c r="N217" s="32">
        <f>(((POWER($G$3,-1/5))*(POWER(G217*G217/($P$18*$T$2),(3/5)))+(POWER($G$3,-1/5))*(POWER(K217*K217/($R$18*$T$2),(3/5))))/2)*206265</f>
        <v>0</v>
      </c>
      <c r="O217" s="30" t="e">
        <f>0.98*$G$3/N217*206265</f>
        <v>#DIV/0!</v>
      </c>
    </row>
    <row r="218" spans="1:15" s="58" customFormat="1" ht="12">
      <c r="A218" s="40">
        <v>208</v>
      </c>
      <c r="B218" s="40">
        <f>blismm!P211</f>
        <v>854</v>
      </c>
      <c r="C218" s="28">
        <f>B218/(32766/2)</f>
        <v>0.05212720502960386</v>
      </c>
      <c r="D218" s="17">
        <f>SQRT(2*LN(1/C218))</f>
        <v>2.4306658746243563</v>
      </c>
      <c r="E218" s="11">
        <f>D218*$U$24</f>
        <v>2.5068064831469643</v>
      </c>
      <c r="F218">
        <f>blismm!K210</f>
        <v>0</v>
      </c>
      <c r="G218" s="17">
        <f>$S$26*F218</f>
        <v>0</v>
      </c>
      <c r="H218" s="30" t="e">
        <f>0.98*$G$3/I218*206265</f>
        <v>#DIV/0!</v>
      </c>
      <c r="I218" s="31">
        <f>(POWER($G$3,-1/5))*(POWER(G218*G218/($P$18*$T$2),(3/5)))*206265</f>
        <v>0</v>
      </c>
      <c r="J218">
        <f>blismm!L210</f>
        <v>0</v>
      </c>
      <c r="K218" s="17">
        <f>$S$26*J218</f>
        <v>0</v>
      </c>
      <c r="L218" s="30" t="e">
        <f>0.98*$G$3/M218*206265</f>
        <v>#DIV/0!</v>
      </c>
      <c r="M218" s="31">
        <f>(POWER($G$3,-1/5))*(POWER(K218*K218/($R$18*$T$2),(3/5)))*206265</f>
        <v>0</v>
      </c>
      <c r="N218" s="32">
        <f>(((POWER($G$3,-1/5))*(POWER(G218*G218/($P$18*$T$2),(3/5)))+(POWER($G$3,-1/5))*(POWER(K218*K218/($R$18*$T$2),(3/5))))/2)*206265</f>
        <v>0</v>
      </c>
      <c r="O218" s="30" t="e">
        <f>0.98*$G$3/N218*206265</f>
        <v>#DIV/0!</v>
      </c>
    </row>
    <row r="219" spans="1:15" s="58" customFormat="1" ht="12">
      <c r="A219" s="40">
        <v>209</v>
      </c>
      <c r="B219" s="40">
        <f>blismm!P212</f>
        <v>6323</v>
      </c>
      <c r="C219" s="28">
        <f>B219/(32766/2)</f>
        <v>0.3859488494170787</v>
      </c>
      <c r="D219" s="17">
        <f>SQRT(2*LN(1/C219))</f>
        <v>1.3798916136868504</v>
      </c>
      <c r="E219" s="11">
        <f>D219*$U$24</f>
        <v>1.423116718485591</v>
      </c>
      <c r="F219">
        <f>blismm!K211</f>
        <v>0</v>
      </c>
      <c r="G219" s="17">
        <f>$S$26*F219</f>
        <v>0</v>
      </c>
      <c r="H219" s="30" t="e">
        <f>0.98*$G$3/I219*206265</f>
        <v>#DIV/0!</v>
      </c>
      <c r="I219" s="31">
        <f>(POWER($G$3,-1/5))*(POWER(G219*G219/($P$18*$T$2),(3/5)))*206265</f>
        <v>0</v>
      </c>
      <c r="J219">
        <f>blismm!L211</f>
        <v>0</v>
      </c>
      <c r="K219" s="17">
        <f>$S$26*J219</f>
        <v>0</v>
      </c>
      <c r="L219" s="30" t="e">
        <f>0.98*$G$3/M219*206265</f>
        <v>#DIV/0!</v>
      </c>
      <c r="M219" s="31">
        <f>(POWER($G$3,-1/5))*(POWER(K219*K219/($R$18*$T$2),(3/5)))*206265</f>
        <v>0</v>
      </c>
      <c r="N219" s="32">
        <f>(((POWER($G$3,-1/5))*(POWER(G219*G219/($P$18*$T$2),(3/5)))+(POWER($G$3,-1/5))*(POWER(K219*K219/($R$18*$T$2),(3/5))))/2)*206265</f>
        <v>0</v>
      </c>
      <c r="O219" s="30" t="e">
        <f>0.98*$G$3/N219*206265</f>
        <v>#DIV/0!</v>
      </c>
    </row>
    <row r="220" spans="1:15" s="58" customFormat="1" ht="12">
      <c r="A220" s="40">
        <v>210</v>
      </c>
      <c r="B220" s="40">
        <f>blismm!P213</f>
        <v>8182</v>
      </c>
      <c r="C220" s="28">
        <f>B220/(32766/2)</f>
        <v>0.499420130623207</v>
      </c>
      <c r="D220" s="17">
        <f>SQRT(2*LN(1/C220))</f>
        <v>1.178395173387026</v>
      </c>
      <c r="E220" s="11">
        <f>D220*$U$24</f>
        <v>1.2153084021933747</v>
      </c>
      <c r="F220">
        <f>blismm!K212</f>
        <v>0</v>
      </c>
      <c r="G220" s="17">
        <f>$S$26*F220</f>
        <v>0</v>
      </c>
      <c r="H220" s="30" t="e">
        <f>0.98*$G$3/I220*206265</f>
        <v>#DIV/0!</v>
      </c>
      <c r="I220" s="31">
        <f>(POWER($G$3,-1/5))*(POWER(G220*G220/($P$18*$T$2),(3/5)))*206265</f>
        <v>0</v>
      </c>
      <c r="J220">
        <f>blismm!L212</f>
        <v>0</v>
      </c>
      <c r="K220" s="17">
        <f>$S$26*J220</f>
        <v>0</v>
      </c>
      <c r="L220" s="30" t="e">
        <f>0.98*$G$3/M220*206265</f>
        <v>#DIV/0!</v>
      </c>
      <c r="M220" s="31">
        <f>(POWER($G$3,-1/5))*(POWER(K220*K220/($R$18*$T$2),(3/5)))*206265</f>
        <v>0</v>
      </c>
      <c r="N220" s="32">
        <f>(((POWER($G$3,-1/5))*(POWER(G220*G220/($P$18*$T$2),(3/5)))+(POWER($G$3,-1/5))*(POWER(K220*K220/($R$18*$T$2),(3/5))))/2)*206265</f>
        <v>0</v>
      </c>
      <c r="O220" s="30" t="e">
        <f>0.98*$G$3/N220*206265</f>
        <v>#DIV/0!</v>
      </c>
    </row>
    <row r="221" spans="1:15" s="58" customFormat="1" ht="12">
      <c r="A221" s="40">
        <v>211</v>
      </c>
      <c r="B221" s="40">
        <f>blismm!P214</f>
        <v>9713</v>
      </c>
      <c r="C221" s="28">
        <f>B221/(32766/2)</f>
        <v>0.5928706586095343</v>
      </c>
      <c r="D221" s="17">
        <f>SQRT(2*LN(1/C221))</f>
        <v>1.0225253223445694</v>
      </c>
      <c r="E221" s="11">
        <f>D221*$U$24</f>
        <v>1.0545559280670131</v>
      </c>
      <c r="F221">
        <f>blismm!K213</f>
        <v>0</v>
      </c>
      <c r="G221" s="17">
        <f>$S$26*F221</f>
        <v>0</v>
      </c>
      <c r="H221" s="30" t="e">
        <f>0.98*$G$3/I221*206265</f>
        <v>#DIV/0!</v>
      </c>
      <c r="I221" s="31">
        <f>(POWER($G$3,-1/5))*(POWER(G221*G221/($P$18*$T$2),(3/5)))*206265</f>
        <v>0</v>
      </c>
      <c r="J221">
        <f>blismm!L213</f>
        <v>0</v>
      </c>
      <c r="K221" s="17">
        <f>$S$26*J221</f>
        <v>0</v>
      </c>
      <c r="L221" s="30" t="e">
        <f>0.98*$G$3/M221*206265</f>
        <v>#DIV/0!</v>
      </c>
      <c r="M221" s="31">
        <f>(POWER($G$3,-1/5))*(POWER(K221*K221/($R$18*$T$2),(3/5)))*206265</f>
        <v>0</v>
      </c>
      <c r="N221" s="32">
        <f>(((POWER($G$3,-1/5))*(POWER(G221*G221/($P$18*$T$2),(3/5)))+(POWER($G$3,-1/5))*(POWER(K221*K221/($R$18*$T$2),(3/5))))/2)*206265</f>
        <v>0</v>
      </c>
      <c r="O221" s="30" t="e">
        <f>0.98*$G$3/N221*206265</f>
        <v>#DIV/0!</v>
      </c>
    </row>
    <row r="222" spans="1:15" s="58" customFormat="1" ht="12">
      <c r="A222" s="40">
        <v>212</v>
      </c>
      <c r="B222" s="40">
        <f>blismm!P215</f>
        <v>7455</v>
      </c>
      <c r="C222" s="28">
        <f>B222/(32766/2)</f>
        <v>0.45504486357809926</v>
      </c>
      <c r="D222" s="17">
        <f>SQRT(2*LN(1/C222))</f>
        <v>1.2548778933596882</v>
      </c>
      <c r="E222" s="11">
        <f>D222*$U$24</f>
        <v>1.2941869433691806</v>
      </c>
      <c r="F222">
        <f>blismm!K214</f>
        <v>0</v>
      </c>
      <c r="G222" s="17">
        <f>$S$26*F222</f>
        <v>0</v>
      </c>
      <c r="H222" s="30" t="e">
        <f>0.98*$G$3/I222*206265</f>
        <v>#DIV/0!</v>
      </c>
      <c r="I222" s="31">
        <f>(POWER($G$3,-1/5))*(POWER(G222*G222/($P$18*$T$2),(3/5)))*206265</f>
        <v>0</v>
      </c>
      <c r="J222">
        <f>blismm!L214</f>
        <v>0</v>
      </c>
      <c r="K222" s="17">
        <f>$S$26*J222</f>
        <v>0</v>
      </c>
      <c r="L222" s="30" t="e">
        <f>0.98*$G$3/M222*206265</f>
        <v>#DIV/0!</v>
      </c>
      <c r="M222" s="31">
        <f>(POWER($G$3,-1/5))*(POWER(K222*K222/($R$18*$T$2),(3/5)))*206265</f>
        <v>0</v>
      </c>
      <c r="N222" s="32">
        <f>(((POWER($G$3,-1/5))*(POWER(G222*G222/($P$18*$T$2),(3/5)))+(POWER($G$3,-1/5))*(POWER(K222*K222/($R$18*$T$2),(3/5))))/2)*206265</f>
        <v>0</v>
      </c>
      <c r="O222" s="30" t="e">
        <f>0.98*$G$3/N222*206265</f>
        <v>#DIV/0!</v>
      </c>
    </row>
    <row r="223" spans="1:15" s="58" customFormat="1" ht="12">
      <c r="A223" s="40">
        <v>213</v>
      </c>
      <c r="B223" s="40">
        <f>blismm!P216</f>
        <v>9375</v>
      </c>
      <c r="C223" s="28">
        <f>B223/(32766/2)</f>
        <v>0.5722395165720564</v>
      </c>
      <c r="D223" s="17">
        <f>SQRT(2*LN(1/C223))</f>
        <v>1.05659608174709</v>
      </c>
      <c r="E223" s="11">
        <f>D223*$U$24</f>
        <v>1.0896939540078177</v>
      </c>
      <c r="F223">
        <f>blismm!K215</f>
        <v>0</v>
      </c>
      <c r="G223" s="17">
        <f>$S$26*F223</f>
        <v>0</v>
      </c>
      <c r="H223" s="30" t="e">
        <f>0.98*$G$3/I223*206265</f>
        <v>#DIV/0!</v>
      </c>
      <c r="I223" s="31">
        <f>(POWER($G$3,-1/5))*(POWER(G223*G223/($P$18*$T$2),(3/5)))*206265</f>
        <v>0</v>
      </c>
      <c r="J223">
        <f>blismm!L215</f>
        <v>0</v>
      </c>
      <c r="K223" s="17">
        <f>$S$26*J223</f>
        <v>0</v>
      </c>
      <c r="L223" s="30" t="e">
        <f>0.98*$G$3/M223*206265</f>
        <v>#DIV/0!</v>
      </c>
      <c r="M223" s="31">
        <f>(POWER($G$3,-1/5))*(POWER(K223*K223/($R$18*$T$2),(3/5)))*206265</f>
        <v>0</v>
      </c>
      <c r="N223" s="32">
        <f>(((POWER($G$3,-1/5))*(POWER(G223*G223/($P$18*$T$2),(3/5)))+(POWER($G$3,-1/5))*(POWER(K223*K223/($R$18*$T$2),(3/5))))/2)*206265</f>
        <v>0</v>
      </c>
      <c r="O223" s="30" t="e">
        <f>0.98*$G$3/N223*206265</f>
        <v>#DIV/0!</v>
      </c>
    </row>
    <row r="224" spans="1:15" s="58" customFormat="1" ht="12">
      <c r="A224" s="40">
        <v>214</v>
      </c>
      <c r="B224" s="40">
        <f>blismm!P217</f>
        <v>6033</v>
      </c>
      <c r="C224" s="28">
        <f>B224/(32766/2)</f>
        <v>0.3682475737044497</v>
      </c>
      <c r="D224" s="17">
        <f>SQRT(2*LN(1/C224))</f>
        <v>1.413506145992653</v>
      </c>
      <c r="E224" s="11">
        <f>D224*$U$24</f>
        <v>1.4577842260158729</v>
      </c>
      <c r="F224">
        <f>blismm!K216</f>
        <v>0</v>
      </c>
      <c r="G224" s="17">
        <f>$S$26*F224</f>
        <v>0</v>
      </c>
      <c r="H224" s="30" t="e">
        <f>0.98*$G$3/I224*206265</f>
        <v>#DIV/0!</v>
      </c>
      <c r="I224" s="31">
        <f>(POWER($G$3,-1/5))*(POWER(G224*G224/($P$18*$T$2),(3/5)))*206265</f>
        <v>0</v>
      </c>
      <c r="J224">
        <f>blismm!L216</f>
        <v>0</v>
      </c>
      <c r="K224" s="17">
        <f>$S$26*J224</f>
        <v>0</v>
      </c>
      <c r="L224" s="30" t="e">
        <f>0.98*$G$3/M224*206265</f>
        <v>#DIV/0!</v>
      </c>
      <c r="M224" s="31">
        <f>(POWER($G$3,-1/5))*(POWER(K224*K224/($R$18*$T$2),(3/5)))*206265</f>
        <v>0</v>
      </c>
      <c r="N224" s="32">
        <f>(((POWER($G$3,-1/5))*(POWER(G224*G224/($P$18*$T$2),(3/5)))+(POWER($G$3,-1/5))*(POWER(K224*K224/($R$18*$T$2),(3/5))))/2)*206265</f>
        <v>0</v>
      </c>
      <c r="O224" s="30" t="e">
        <f>0.98*$G$3/N224*206265</f>
        <v>#DIV/0!</v>
      </c>
    </row>
    <row r="225" spans="1:15" s="58" customFormat="1" ht="12">
      <c r="A225" s="40">
        <v>215</v>
      </c>
      <c r="B225" s="40">
        <f>blismm!P218</f>
        <v>5234</v>
      </c>
      <c r="C225" s="28">
        <f>B225/(32766/2)</f>
        <v>0.31947750717206863</v>
      </c>
      <c r="D225" s="17">
        <f>SQRT(2*LN(1/C225))</f>
        <v>1.5106742916526859</v>
      </c>
      <c r="E225" s="11">
        <f>D225*$U$24</f>
        <v>1.5579961638387063</v>
      </c>
      <c r="F225">
        <f>blismm!K217</f>
        <v>0</v>
      </c>
      <c r="G225" s="17">
        <f>$S$26*F225</f>
        <v>0</v>
      </c>
      <c r="H225" s="30" t="e">
        <f>0.98*$G$3/I225*206265</f>
        <v>#DIV/0!</v>
      </c>
      <c r="I225" s="31">
        <f>(POWER($G$3,-1/5))*(POWER(G225*G225/($P$18*$T$2),(3/5)))*206265</f>
        <v>0</v>
      </c>
      <c r="J225">
        <f>blismm!L217</f>
        <v>0</v>
      </c>
      <c r="K225" s="17">
        <f>$S$26*J225</f>
        <v>0</v>
      </c>
      <c r="L225" s="30" t="e">
        <f>0.98*$G$3/M225*206265</f>
        <v>#DIV/0!</v>
      </c>
      <c r="M225" s="31">
        <f>(POWER($G$3,-1/5))*(POWER(K225*K225/($R$18*$T$2),(3/5)))*206265</f>
        <v>0</v>
      </c>
      <c r="N225" s="32">
        <f>(((POWER($G$3,-1/5))*(POWER(G225*G225/($P$18*$T$2),(3/5)))+(POWER($G$3,-1/5))*(POWER(K225*K225/($R$18*$T$2),(3/5))))/2)*206265</f>
        <v>0</v>
      </c>
      <c r="O225" s="30" t="e">
        <f>0.98*$G$3/N225*206265</f>
        <v>#DIV/0!</v>
      </c>
    </row>
    <row r="226" spans="1:15" s="58" customFormat="1" ht="12">
      <c r="A226" s="40">
        <v>216</v>
      </c>
      <c r="B226" s="40">
        <f>blismm!P219</f>
        <v>6562</v>
      </c>
      <c r="C226" s="28">
        <f>B226/(32766/2)</f>
        <v>0.40053714215955566</v>
      </c>
      <c r="D226" s="17">
        <f>SQRT(2*LN(1/C226))</f>
        <v>1.3527370604069486</v>
      </c>
      <c r="E226" s="11">
        <f>D226*$U$24</f>
        <v>1.3951115488241963</v>
      </c>
      <c r="F226">
        <f>blismm!K218</f>
        <v>0</v>
      </c>
      <c r="G226" s="17">
        <f>$S$26*F226</f>
        <v>0</v>
      </c>
      <c r="H226" s="30" t="e">
        <f>0.98*$G$3/I226*206265</f>
        <v>#DIV/0!</v>
      </c>
      <c r="I226" s="31">
        <f>(POWER($G$3,-1/5))*(POWER(G226*G226/($P$18*$T$2),(3/5)))*206265</f>
        <v>0</v>
      </c>
      <c r="J226">
        <f>blismm!L218</f>
        <v>0</v>
      </c>
      <c r="K226" s="17">
        <f>$S$26*J226</f>
        <v>0</v>
      </c>
      <c r="L226" s="30" t="e">
        <f>0.98*$G$3/M226*206265</f>
        <v>#DIV/0!</v>
      </c>
      <c r="M226" s="31">
        <f>(POWER($G$3,-1/5))*(POWER(K226*K226/($R$18*$T$2),(3/5)))*206265</f>
        <v>0</v>
      </c>
      <c r="N226" s="32">
        <f>(((POWER($G$3,-1/5))*(POWER(G226*G226/($P$18*$T$2),(3/5)))+(POWER($G$3,-1/5))*(POWER(K226*K226/($R$18*$T$2),(3/5))))/2)*206265</f>
        <v>0</v>
      </c>
      <c r="O226" s="30" t="e">
        <f>0.98*$G$3/N226*206265</f>
        <v>#DIV/0!</v>
      </c>
    </row>
    <row r="227" spans="1:15" s="58" customFormat="1" ht="12">
      <c r="A227" s="40">
        <v>217</v>
      </c>
      <c r="B227" s="40">
        <f>blismm!P220</f>
        <v>5941</v>
      </c>
      <c r="C227" s="28">
        <f>B227/(32766/2)</f>
        <v>0.3626319965818226</v>
      </c>
      <c r="D227" s="17">
        <f>SQRT(2*LN(1/C227))</f>
        <v>1.4243361558736911</v>
      </c>
      <c r="E227" s="11">
        <f>D227*$U$24</f>
        <v>1.4689534859564346</v>
      </c>
      <c r="F227">
        <f>blismm!K219</f>
        <v>0</v>
      </c>
      <c r="G227" s="17">
        <f>$S$26*F227</f>
        <v>0</v>
      </c>
      <c r="H227" s="30" t="e">
        <f>0.98*$G$3/I227*206265</f>
        <v>#DIV/0!</v>
      </c>
      <c r="I227" s="31">
        <f>(POWER($G$3,-1/5))*(POWER(G227*G227/($P$18*$T$2),(3/5)))*206265</f>
        <v>0</v>
      </c>
      <c r="J227">
        <f>blismm!L219</f>
        <v>0</v>
      </c>
      <c r="K227" s="17">
        <f>$S$26*J227</f>
        <v>0</v>
      </c>
      <c r="L227" s="30" t="e">
        <f>0.98*$G$3/M227*206265</f>
        <v>#DIV/0!</v>
      </c>
      <c r="M227" s="31">
        <f>(POWER($G$3,-1/5))*(POWER(K227*K227/($R$18*$T$2),(3/5)))*206265</f>
        <v>0</v>
      </c>
      <c r="N227" s="32">
        <f>(((POWER($G$3,-1/5))*(POWER(G227*G227/($P$18*$T$2),(3/5)))+(POWER($G$3,-1/5))*(POWER(K227*K227/($R$18*$T$2),(3/5))))/2)*206265</f>
        <v>0</v>
      </c>
      <c r="O227" s="30" t="e">
        <f>0.98*$G$3/N227*206265</f>
        <v>#DIV/0!</v>
      </c>
    </row>
    <row r="228" spans="1:15" s="58" customFormat="1" ht="12">
      <c r="A228" s="40">
        <v>218</v>
      </c>
      <c r="B228" s="40">
        <f>blismm!P221</f>
        <v>13685</v>
      </c>
      <c r="C228" s="28">
        <f>B228/(32766/2)</f>
        <v>0.8353170969907832</v>
      </c>
      <c r="D228" s="17">
        <f>SQRT(2*LN(1/C228))</f>
        <v>0.5999064416148304</v>
      </c>
      <c r="E228" s="11">
        <f>D228*$U$24</f>
        <v>0.618698510898415</v>
      </c>
      <c r="F228">
        <f>blismm!K220</f>
        <v>0</v>
      </c>
      <c r="G228" s="17">
        <f>$S$26*F228</f>
        <v>0</v>
      </c>
      <c r="H228" s="30" t="e">
        <f>0.98*$G$3/I228*206265</f>
        <v>#DIV/0!</v>
      </c>
      <c r="I228" s="31">
        <f>(POWER($G$3,-1/5))*(POWER(G228*G228/($P$18*$T$2),(3/5)))*206265</f>
        <v>0</v>
      </c>
      <c r="J228">
        <f>blismm!L220</f>
        <v>0</v>
      </c>
      <c r="K228" s="17">
        <f>$S$26*J228</f>
        <v>0</v>
      </c>
      <c r="L228" s="30" t="e">
        <f>0.98*$G$3/M228*206265</f>
        <v>#DIV/0!</v>
      </c>
      <c r="M228" s="31">
        <f>(POWER($G$3,-1/5))*(POWER(K228*K228/($R$18*$T$2),(3/5)))*206265</f>
        <v>0</v>
      </c>
      <c r="N228" s="32">
        <f>(((POWER($G$3,-1/5))*(POWER(G228*G228/($P$18*$T$2),(3/5)))+(POWER($G$3,-1/5))*(POWER(K228*K228/($R$18*$T$2),(3/5))))/2)*206265</f>
        <v>0</v>
      </c>
      <c r="O228" s="30" t="e">
        <f>0.98*$G$3/N228*206265</f>
        <v>#DIV/0!</v>
      </c>
    </row>
    <row r="229" spans="1:15" s="58" customFormat="1" ht="12">
      <c r="A229" s="40">
        <v>219</v>
      </c>
      <c r="B229" s="40">
        <f>blismm!P222</f>
        <v>7705</v>
      </c>
      <c r="C229" s="28">
        <f>B229/(32766/2)</f>
        <v>0.47030458402002073</v>
      </c>
      <c r="D229" s="17">
        <f>SQRT(2*LN(1/C229))</f>
        <v>1.228311640477324</v>
      </c>
      <c r="E229" s="11">
        <f>D229*$U$24</f>
        <v>1.2667885026152763</v>
      </c>
      <c r="F229">
        <f>blismm!K221</f>
        <v>0</v>
      </c>
      <c r="G229" s="17">
        <f>$S$26*F229</f>
        <v>0</v>
      </c>
      <c r="H229" s="30" t="e">
        <f>0.98*$G$3/I229*206265</f>
        <v>#DIV/0!</v>
      </c>
      <c r="I229" s="31">
        <f>(POWER($G$3,-1/5))*(POWER(G229*G229/($P$18*$T$2),(3/5)))*206265</f>
        <v>0</v>
      </c>
      <c r="J229">
        <f>blismm!L221</f>
        <v>0</v>
      </c>
      <c r="K229" s="17">
        <f>$S$26*J229</f>
        <v>0</v>
      </c>
      <c r="L229" s="30" t="e">
        <f>0.98*$G$3/M229*206265</f>
        <v>#DIV/0!</v>
      </c>
      <c r="M229" s="31">
        <f>(POWER($G$3,-1/5))*(POWER(K229*K229/($R$18*$T$2),(3/5)))*206265</f>
        <v>0</v>
      </c>
      <c r="N229" s="32">
        <f>(((POWER($G$3,-1/5))*(POWER(G229*G229/($P$18*$T$2),(3/5)))+(POWER($G$3,-1/5))*(POWER(K229*K229/($R$18*$T$2),(3/5))))/2)*206265</f>
        <v>0</v>
      </c>
      <c r="O229" s="30" t="e">
        <f>0.98*$G$3/N229*206265</f>
        <v>#DIV/0!</v>
      </c>
    </row>
    <row r="230" spans="1:15" s="58" customFormat="1" ht="12">
      <c r="A230" s="40">
        <v>220</v>
      </c>
      <c r="B230" s="40">
        <f>blismm!P223</f>
        <v>6872</v>
      </c>
      <c r="C230" s="28">
        <f>B230/(32766/2)</f>
        <v>0.4194591955075383</v>
      </c>
      <c r="D230" s="17">
        <f>SQRT(2*LN(1/C230))</f>
        <v>1.318172240002172</v>
      </c>
      <c r="E230" s="11">
        <f>D230*$U$24</f>
        <v>1.3594639854202402</v>
      </c>
      <c r="F230">
        <f>blismm!K222</f>
        <v>0</v>
      </c>
      <c r="G230" s="17">
        <f>$S$26*F230</f>
        <v>0</v>
      </c>
      <c r="H230" s="30" t="e">
        <f>0.98*$G$3/I230*206265</f>
        <v>#DIV/0!</v>
      </c>
      <c r="I230" s="31">
        <f>(POWER($G$3,-1/5))*(POWER(G230*G230/($P$18*$T$2),(3/5)))*206265</f>
        <v>0</v>
      </c>
      <c r="J230">
        <f>blismm!L222</f>
        <v>0</v>
      </c>
      <c r="K230" s="17">
        <f>$S$26*J230</f>
        <v>0</v>
      </c>
      <c r="L230" s="30" t="e">
        <f>0.98*$G$3/M230*206265</f>
        <v>#DIV/0!</v>
      </c>
      <c r="M230" s="31">
        <f>(POWER($G$3,-1/5))*(POWER(K230*K230/($R$18*$T$2),(3/5)))*206265</f>
        <v>0</v>
      </c>
      <c r="N230" s="32">
        <f>(((POWER($G$3,-1/5))*(POWER(G230*G230/($P$18*$T$2),(3/5)))+(POWER($G$3,-1/5))*(POWER(K230*K230/($R$18*$T$2),(3/5))))/2)*206265</f>
        <v>0</v>
      </c>
      <c r="O230" s="30" t="e">
        <f>0.98*$G$3/N230*206265</f>
        <v>#DIV/0!</v>
      </c>
    </row>
    <row r="231" spans="1:15" s="58" customFormat="1" ht="12">
      <c r="A231" s="40">
        <v>221</v>
      </c>
      <c r="B231" s="40">
        <f>blismm!P224</f>
        <v>3607</v>
      </c>
      <c r="C231" s="28">
        <f>B231/(32766/2)</f>
        <v>0.22016724653604347</v>
      </c>
      <c r="D231" s="17">
        <f>SQRT(2*LN(1/C231))</f>
        <v>1.7397515971636435</v>
      </c>
      <c r="E231" s="11">
        <f>D231*$U$24</f>
        <v>1.7942493159447948</v>
      </c>
      <c r="F231">
        <f>blismm!K223</f>
        <v>0</v>
      </c>
      <c r="G231" s="17">
        <f>$S$26*F231</f>
        <v>0</v>
      </c>
      <c r="H231" s="30" t="e">
        <f>0.98*$G$3/I231*206265</f>
        <v>#DIV/0!</v>
      </c>
      <c r="I231" s="31">
        <f>(POWER($G$3,-1/5))*(POWER(G231*G231/($P$18*$T$2),(3/5)))*206265</f>
        <v>0</v>
      </c>
      <c r="J231">
        <f>blismm!L223</f>
        <v>0</v>
      </c>
      <c r="K231" s="17">
        <f>$S$26*J231</f>
        <v>0</v>
      </c>
      <c r="L231" s="30" t="e">
        <f>0.98*$G$3/M231*206265</f>
        <v>#DIV/0!</v>
      </c>
      <c r="M231" s="31">
        <f>(POWER($G$3,-1/5))*(POWER(K231*K231/($R$18*$T$2),(3/5)))*206265</f>
        <v>0</v>
      </c>
      <c r="N231" s="32">
        <f>(((POWER($G$3,-1/5))*(POWER(G231*G231/($P$18*$T$2),(3/5)))+(POWER($G$3,-1/5))*(POWER(K231*K231/($R$18*$T$2),(3/5))))/2)*206265</f>
        <v>0</v>
      </c>
      <c r="O231" s="30" t="e">
        <f>0.98*$G$3/N231*206265</f>
        <v>#DIV/0!</v>
      </c>
    </row>
    <row r="232" spans="1:15" s="58" customFormat="1" ht="12">
      <c r="A232" s="40">
        <v>222</v>
      </c>
      <c r="B232" s="40">
        <f>blismm!P225</f>
        <v>8516</v>
      </c>
      <c r="C232" s="28">
        <f>B232/(32766/2)</f>
        <v>0.5198071171336142</v>
      </c>
      <c r="D232" s="17">
        <f>SQRT(2*LN(1/C232))</f>
        <v>1.1439383417010667</v>
      </c>
      <c r="E232" s="11">
        <f>D232*$U$24</f>
        <v>1.1797722102548527</v>
      </c>
      <c r="F232">
        <f>blismm!K224</f>
        <v>0</v>
      </c>
      <c r="G232" s="17">
        <f>$S$26*F232</f>
        <v>0</v>
      </c>
      <c r="H232" s="30" t="e">
        <f>0.98*$G$3/I232*206265</f>
        <v>#DIV/0!</v>
      </c>
      <c r="I232" s="31">
        <f>(POWER($G$3,-1/5))*(POWER(G232*G232/($P$18*$T$2),(3/5)))*206265</f>
        <v>0</v>
      </c>
      <c r="J232">
        <f>blismm!L224</f>
        <v>0</v>
      </c>
      <c r="K232" s="17">
        <f>$S$26*J232</f>
        <v>0</v>
      </c>
      <c r="L232" s="30" t="e">
        <f>0.98*$G$3/M232*206265</f>
        <v>#DIV/0!</v>
      </c>
      <c r="M232" s="31">
        <f>(POWER($G$3,-1/5))*(POWER(K232*K232/($R$18*$T$2),(3/5)))*206265</f>
        <v>0</v>
      </c>
      <c r="N232" s="32">
        <f>(((POWER($G$3,-1/5))*(POWER(G232*G232/($P$18*$T$2),(3/5)))+(POWER($G$3,-1/5))*(POWER(K232*K232/($R$18*$T$2),(3/5))))/2)*206265</f>
        <v>0</v>
      </c>
      <c r="O232" s="30" t="e">
        <f>0.98*$G$3/N232*206265</f>
        <v>#DIV/0!</v>
      </c>
    </row>
    <row r="233" spans="1:15" s="58" customFormat="1" ht="12">
      <c r="A233" s="40">
        <v>223</v>
      </c>
      <c r="B233" s="40">
        <f>blismm!P226</f>
        <v>12699</v>
      </c>
      <c r="C233" s="28">
        <f>B233/(32766/2)</f>
        <v>0.7751327595678447</v>
      </c>
      <c r="D233" s="17">
        <f>SQRT(2*LN(1/C233))</f>
        <v>0.7137520040339362</v>
      </c>
      <c r="E233" s="11">
        <f>D233*$U$24</f>
        <v>0.7361102855602993</v>
      </c>
      <c r="F233">
        <f>blismm!K225</f>
        <v>0</v>
      </c>
      <c r="G233" s="17">
        <f>$S$26*F233</f>
        <v>0</v>
      </c>
      <c r="H233" s="30" t="e">
        <f>0.98*$G$3/I233*206265</f>
        <v>#DIV/0!</v>
      </c>
      <c r="I233" s="31">
        <f>(POWER($G$3,-1/5))*(POWER(G233*G233/($P$18*$T$2),(3/5)))*206265</f>
        <v>0</v>
      </c>
      <c r="J233">
        <f>blismm!L225</f>
        <v>0</v>
      </c>
      <c r="K233" s="17">
        <f>$S$26*J233</f>
        <v>0</v>
      </c>
      <c r="L233" s="30" t="e">
        <f>0.98*$G$3/M233*206265</f>
        <v>#DIV/0!</v>
      </c>
      <c r="M233" s="31">
        <f>(POWER($G$3,-1/5))*(POWER(K233*K233/($R$18*$T$2),(3/5)))*206265</f>
        <v>0</v>
      </c>
      <c r="N233" s="32">
        <f>(((POWER($G$3,-1/5))*(POWER(G233*G233/($P$18*$T$2),(3/5)))+(POWER($G$3,-1/5))*(POWER(K233*K233/($R$18*$T$2),(3/5))))/2)*206265</f>
        <v>0</v>
      </c>
      <c r="O233" s="30" t="e">
        <f>0.98*$G$3/N233*206265</f>
        <v>#DIV/0!</v>
      </c>
    </row>
    <row r="234" spans="1:15" s="58" customFormat="1" ht="12">
      <c r="A234" s="40">
        <v>224</v>
      </c>
      <c r="B234" s="40">
        <f>blismm!P227</f>
        <v>1556</v>
      </c>
      <c r="C234" s="28">
        <f>B234/(32766/2)</f>
        <v>0.09497650003051944</v>
      </c>
      <c r="D234" s="17">
        <f>SQRT(2*LN(1/C234))</f>
        <v>2.169850587520683</v>
      </c>
      <c r="E234" s="11">
        <f>D234*$U$24</f>
        <v>2.2378211571747686</v>
      </c>
      <c r="F234">
        <f>blismm!K226</f>
        <v>0</v>
      </c>
      <c r="G234" s="17">
        <f>$S$26*F234</f>
        <v>0</v>
      </c>
      <c r="H234" s="30" t="e">
        <f>0.98*$G$3/I234*206265</f>
        <v>#DIV/0!</v>
      </c>
      <c r="I234" s="31">
        <f>(POWER($G$3,-1/5))*(POWER(G234*G234/($P$18*$T$2),(3/5)))*206265</f>
        <v>0</v>
      </c>
      <c r="J234">
        <f>blismm!L226</f>
        <v>0</v>
      </c>
      <c r="K234" s="17">
        <f>$S$26*J234</f>
        <v>0</v>
      </c>
      <c r="L234" s="30" t="e">
        <f>0.98*$G$3/M234*206265</f>
        <v>#DIV/0!</v>
      </c>
      <c r="M234" s="31">
        <f>(POWER($G$3,-1/5))*(POWER(K234*K234/($R$18*$T$2),(3/5)))*206265</f>
        <v>0</v>
      </c>
      <c r="N234" s="32">
        <f>(((POWER($G$3,-1/5))*(POWER(G234*G234/($P$18*$T$2),(3/5)))+(POWER($G$3,-1/5))*(POWER(K234*K234/($R$18*$T$2),(3/5))))/2)*206265</f>
        <v>0</v>
      </c>
      <c r="O234" s="30" t="e">
        <f>0.98*$G$3/N234*206265</f>
        <v>#DIV/0!</v>
      </c>
    </row>
    <row r="235" spans="1:15" s="58" customFormat="1" ht="12">
      <c r="A235" s="40">
        <v>225</v>
      </c>
      <c r="B235" s="40">
        <f>blismm!P228</f>
        <v>7711</v>
      </c>
      <c r="C235" s="28">
        <f>B235/(32766/2)</f>
        <v>0.4706708173106269</v>
      </c>
      <c r="D235" s="17">
        <f>SQRT(2*LN(1/C235))</f>
        <v>1.2276777516818513</v>
      </c>
      <c r="E235" s="11">
        <f>D235*$U$24</f>
        <v>1.2661347572532853</v>
      </c>
      <c r="F235">
        <f>blismm!K227</f>
        <v>0</v>
      </c>
      <c r="G235" s="17">
        <f>$S$26*F235</f>
        <v>0</v>
      </c>
      <c r="H235" s="30" t="e">
        <f>0.98*$G$3/I235*206265</f>
        <v>#DIV/0!</v>
      </c>
      <c r="I235" s="31">
        <f>(POWER($G$3,-1/5))*(POWER(G235*G235/($P$18*$T$2),(3/5)))*206265</f>
        <v>0</v>
      </c>
      <c r="J235">
        <f>blismm!L227</f>
        <v>0</v>
      </c>
      <c r="K235" s="17">
        <f>$S$26*J235</f>
        <v>0</v>
      </c>
      <c r="L235" s="30" t="e">
        <f>0.98*$G$3/M235*206265</f>
        <v>#DIV/0!</v>
      </c>
      <c r="M235" s="31">
        <f>(POWER($G$3,-1/5))*(POWER(K235*K235/($R$18*$T$2),(3/5)))*206265</f>
        <v>0</v>
      </c>
      <c r="N235" s="32">
        <f>(((POWER($G$3,-1/5))*(POWER(G235*G235/($P$18*$T$2),(3/5)))+(POWER($G$3,-1/5))*(POWER(K235*K235/($R$18*$T$2),(3/5))))/2)*206265</f>
        <v>0</v>
      </c>
      <c r="O235" s="30" t="e">
        <f>0.98*$G$3/N235*206265</f>
        <v>#DIV/0!</v>
      </c>
    </row>
    <row r="236" spans="1:15" s="58" customFormat="1" ht="12">
      <c r="A236" s="40">
        <v>226</v>
      </c>
      <c r="B236" s="40">
        <f>blismm!P229</f>
        <v>6531</v>
      </c>
      <c r="C236" s="28">
        <f>B236/(32766/2)</f>
        <v>0.3986449368247574</v>
      </c>
      <c r="D236" s="17">
        <f>SQRT(2*LN(1/C236))</f>
        <v>1.356233122230545</v>
      </c>
      <c r="E236" s="11">
        <f>D236*$U$24</f>
        <v>1.398717124784417</v>
      </c>
      <c r="F236">
        <f>blismm!K228</f>
        <v>0</v>
      </c>
      <c r="G236" s="17">
        <f>$S$26*F236</f>
        <v>0</v>
      </c>
      <c r="H236" s="30" t="e">
        <f>0.98*$G$3/I236*206265</f>
        <v>#DIV/0!</v>
      </c>
      <c r="I236" s="31">
        <f>(POWER($G$3,-1/5))*(POWER(G236*G236/($P$18*$T$2),(3/5)))*206265</f>
        <v>0</v>
      </c>
      <c r="J236">
        <f>blismm!L228</f>
        <v>0</v>
      </c>
      <c r="K236" s="17">
        <f>$S$26*J236</f>
        <v>0</v>
      </c>
      <c r="L236" s="30" t="e">
        <f>0.98*$G$3/M236*206265</f>
        <v>#DIV/0!</v>
      </c>
      <c r="M236" s="31">
        <f>(POWER($G$3,-1/5))*(POWER(K236*K236/($R$18*$T$2),(3/5)))*206265</f>
        <v>0</v>
      </c>
      <c r="N236" s="32">
        <f>(((POWER($G$3,-1/5))*(POWER(G236*G236/($P$18*$T$2),(3/5)))+(POWER($G$3,-1/5))*(POWER(K236*K236/($R$18*$T$2),(3/5))))/2)*206265</f>
        <v>0</v>
      </c>
      <c r="O236" s="30" t="e">
        <f>0.98*$G$3/N236*206265</f>
        <v>#DIV/0!</v>
      </c>
    </row>
    <row r="237" spans="1:15" s="58" customFormat="1" ht="12">
      <c r="A237" s="40">
        <v>227</v>
      </c>
      <c r="B237" s="40">
        <f>blismm!P230</f>
        <v>2011</v>
      </c>
      <c r="C237" s="28">
        <f>B237/(32766/2)</f>
        <v>0.12274919123481658</v>
      </c>
      <c r="D237" s="17">
        <f>SQRT(2*LN(1/C237))</f>
        <v>2.0482246463938525</v>
      </c>
      <c r="E237" s="11">
        <f>D237*$U$24</f>
        <v>2.11238528344214</v>
      </c>
      <c r="F237">
        <f>blismm!K229</f>
        <v>0</v>
      </c>
      <c r="G237" s="17">
        <f>$S$26*F237</f>
        <v>0</v>
      </c>
      <c r="H237" s="30" t="e">
        <f>0.98*$G$3/I237*206265</f>
        <v>#DIV/0!</v>
      </c>
      <c r="I237" s="31">
        <f>(POWER($G$3,-1/5))*(POWER(G237*G237/($P$18*$T$2),(3/5)))*206265</f>
        <v>0</v>
      </c>
      <c r="J237">
        <f>blismm!L229</f>
        <v>0</v>
      </c>
      <c r="K237" s="17">
        <f>$S$26*J237</f>
        <v>0</v>
      </c>
      <c r="L237" s="30" t="e">
        <f>0.98*$G$3/M237*206265</f>
        <v>#DIV/0!</v>
      </c>
      <c r="M237" s="31">
        <f>(POWER($G$3,-1/5))*(POWER(K237*K237/($R$18*$T$2),(3/5)))*206265</f>
        <v>0</v>
      </c>
      <c r="N237" s="32">
        <f>(((POWER($G$3,-1/5))*(POWER(G237*G237/($P$18*$T$2),(3/5)))+(POWER($G$3,-1/5))*(POWER(K237*K237/($R$18*$T$2),(3/5))))/2)*206265</f>
        <v>0</v>
      </c>
      <c r="O237" s="30" t="e">
        <f>0.98*$G$3/N237*206265</f>
        <v>#DIV/0!</v>
      </c>
    </row>
    <row r="238" spans="1:15" s="58" customFormat="1" ht="12">
      <c r="A238" s="40">
        <v>228</v>
      </c>
      <c r="B238" s="40">
        <f>blismm!P231</f>
        <v>6125</v>
      </c>
      <c r="C238" s="28">
        <f>B238/(32766/2)</f>
        <v>0.37386315082707683</v>
      </c>
      <c r="D238" s="17">
        <f>SQRT(2*LN(1/C238))</f>
        <v>1.4027583223116773</v>
      </c>
      <c r="E238" s="11">
        <f>D238*$U$24</f>
        <v>1.4466997267580906</v>
      </c>
      <c r="F238">
        <f>blismm!K230</f>
        <v>0</v>
      </c>
      <c r="G238" s="17">
        <f>$S$26*F238</f>
        <v>0</v>
      </c>
      <c r="H238" s="30" t="e">
        <f>0.98*$G$3/I238*206265</f>
        <v>#DIV/0!</v>
      </c>
      <c r="I238" s="31">
        <f>(POWER($G$3,-1/5))*(POWER(G238*G238/($P$18*$T$2),(3/5)))*206265</f>
        <v>0</v>
      </c>
      <c r="J238">
        <f>blismm!L230</f>
        <v>0</v>
      </c>
      <c r="K238" s="17">
        <f>$S$26*J238</f>
        <v>0</v>
      </c>
      <c r="L238" s="30" t="e">
        <f>0.98*$G$3/M238*206265</f>
        <v>#DIV/0!</v>
      </c>
      <c r="M238" s="31">
        <f>(POWER($G$3,-1/5))*(POWER(K238*K238/($R$18*$T$2),(3/5)))*206265</f>
        <v>0</v>
      </c>
      <c r="N238" s="32">
        <f>(((POWER($G$3,-1/5))*(POWER(G238*G238/($P$18*$T$2),(3/5)))+(POWER($G$3,-1/5))*(POWER(K238*K238/($R$18*$T$2),(3/5))))/2)*206265</f>
        <v>0</v>
      </c>
      <c r="O238" s="30" t="e">
        <f>0.98*$G$3/N238*206265</f>
        <v>#DIV/0!</v>
      </c>
    </row>
    <row r="239" spans="1:15" s="58" customFormat="1" ht="12">
      <c r="A239" s="40">
        <v>229</v>
      </c>
      <c r="B239" s="40">
        <f>blismm!P232</f>
        <v>12038</v>
      </c>
      <c r="C239" s="28">
        <f>B239/(32766/2)</f>
        <v>0.7347860587194043</v>
      </c>
      <c r="D239" s="17">
        <f>SQRT(2*LN(1/C239))</f>
        <v>0.7850807585370403</v>
      </c>
      <c r="E239" s="11">
        <f>D239*$U$24</f>
        <v>0.8096734132982131</v>
      </c>
      <c r="F239">
        <f>blismm!K231</f>
        <v>0</v>
      </c>
      <c r="G239" s="17">
        <f>$S$26*F239</f>
        <v>0</v>
      </c>
      <c r="H239" s="30" t="e">
        <f>0.98*$G$3/I239*206265</f>
        <v>#DIV/0!</v>
      </c>
      <c r="I239" s="31">
        <f>(POWER($G$3,-1/5))*(POWER(G239*G239/($P$18*$T$2),(3/5)))*206265</f>
        <v>0</v>
      </c>
      <c r="J239">
        <f>blismm!L231</f>
        <v>0</v>
      </c>
      <c r="K239" s="17">
        <f>$S$26*J239</f>
        <v>0</v>
      </c>
      <c r="L239" s="30" t="e">
        <f>0.98*$G$3/M239*206265</f>
        <v>#DIV/0!</v>
      </c>
      <c r="M239" s="31">
        <f>(POWER($G$3,-1/5))*(POWER(K239*K239/($R$18*$T$2),(3/5)))*206265</f>
        <v>0</v>
      </c>
      <c r="N239" s="32">
        <f>(((POWER($G$3,-1/5))*(POWER(G239*G239/($P$18*$T$2),(3/5)))+(POWER($G$3,-1/5))*(POWER(K239*K239/($R$18*$T$2),(3/5))))/2)*206265</f>
        <v>0</v>
      </c>
      <c r="O239" s="30" t="e">
        <f>0.98*$G$3/N239*206265</f>
        <v>#DIV/0!</v>
      </c>
    </row>
    <row r="240" spans="1:15" s="58" customFormat="1" ht="12">
      <c r="A240" s="40">
        <v>230</v>
      </c>
      <c r="B240" s="40">
        <f>blismm!P233</f>
        <v>6244</v>
      </c>
      <c r="C240" s="28">
        <f>B240/(32766/2)</f>
        <v>0.3811267777574315</v>
      </c>
      <c r="D240" s="17">
        <f>SQRT(2*LN(1/C240))</f>
        <v>1.3889731525014735</v>
      </c>
      <c r="E240" s="11">
        <f>D240*$U$24</f>
        <v>1.4324827365035822</v>
      </c>
      <c r="F240">
        <f>blismm!K232</f>
        <v>0</v>
      </c>
      <c r="G240" s="17">
        <f>$S$26*F240</f>
        <v>0</v>
      </c>
      <c r="H240" s="30" t="e">
        <f>0.98*$G$3/I240*206265</f>
        <v>#DIV/0!</v>
      </c>
      <c r="I240" s="31">
        <f>(POWER($G$3,-1/5))*(POWER(G240*G240/($P$18*$T$2),(3/5)))*206265</f>
        <v>0</v>
      </c>
      <c r="J240">
        <f>blismm!L232</f>
        <v>0</v>
      </c>
      <c r="K240" s="17">
        <f>$S$26*J240</f>
        <v>0</v>
      </c>
      <c r="L240" s="30" t="e">
        <f>0.98*$G$3/M240*206265</f>
        <v>#DIV/0!</v>
      </c>
      <c r="M240" s="31">
        <f>(POWER($G$3,-1/5))*(POWER(K240*K240/($R$18*$T$2),(3/5)))*206265</f>
        <v>0</v>
      </c>
      <c r="N240" s="32">
        <f>(((POWER($G$3,-1/5))*(POWER(G240*G240/($P$18*$T$2),(3/5)))+(POWER($G$3,-1/5))*(POWER(K240*K240/($R$18*$T$2),(3/5))))/2)*206265</f>
        <v>0</v>
      </c>
      <c r="O240" s="30" t="e">
        <f>0.98*$G$3/N240*206265</f>
        <v>#DIV/0!</v>
      </c>
    </row>
    <row r="241" spans="1:15" s="58" customFormat="1" ht="12">
      <c r="A241" s="40">
        <v>231</v>
      </c>
      <c r="B241" s="40">
        <f>blismm!P234</f>
        <v>7119</v>
      </c>
      <c r="C241" s="28">
        <f>B241/(32766/2)</f>
        <v>0.43453579930415676</v>
      </c>
      <c r="D241" s="17">
        <f>SQRT(2*LN(1/C241))</f>
        <v>1.2911056856170917</v>
      </c>
      <c r="E241" s="11">
        <f>D241*$U$24</f>
        <v>1.3315495712190473</v>
      </c>
      <c r="F241">
        <f>blismm!K233</f>
        <v>0</v>
      </c>
      <c r="G241" s="17">
        <f>$S$26*F241</f>
        <v>0</v>
      </c>
      <c r="H241" s="30" t="e">
        <f>0.98*$G$3/I241*206265</f>
        <v>#DIV/0!</v>
      </c>
      <c r="I241" s="31">
        <f>(POWER($G$3,-1/5))*(POWER(G241*G241/($P$18*$T$2),(3/5)))*206265</f>
        <v>0</v>
      </c>
      <c r="J241">
        <f>blismm!L233</f>
        <v>0</v>
      </c>
      <c r="K241" s="17">
        <f>$S$26*J241</f>
        <v>0</v>
      </c>
      <c r="L241" s="30" t="e">
        <f>0.98*$G$3/M241*206265</f>
        <v>#DIV/0!</v>
      </c>
      <c r="M241" s="31">
        <f>(POWER($G$3,-1/5))*(POWER(K241*K241/($R$18*$T$2),(3/5)))*206265</f>
        <v>0</v>
      </c>
      <c r="N241" s="32">
        <f>(((POWER($G$3,-1/5))*(POWER(G241*G241/($P$18*$T$2),(3/5)))+(POWER($G$3,-1/5))*(POWER(K241*K241/($R$18*$T$2),(3/5))))/2)*206265</f>
        <v>0</v>
      </c>
      <c r="O241" s="30" t="e">
        <f>0.98*$G$3/N241*206265</f>
        <v>#DIV/0!</v>
      </c>
    </row>
    <row r="242" spans="1:15" s="58" customFormat="1" ht="12">
      <c r="A242" s="40">
        <v>232</v>
      </c>
      <c r="B242" s="40">
        <f>blismm!P235</f>
        <v>7518</v>
      </c>
      <c r="C242" s="28">
        <f>B242/(32766/2)</f>
        <v>0.4588903131294635</v>
      </c>
      <c r="D242" s="17">
        <f>SQRT(2*LN(1/C242))</f>
        <v>1.248153890108219</v>
      </c>
      <c r="E242" s="11">
        <f>D242*$U$24</f>
        <v>1.287252310715859</v>
      </c>
      <c r="F242">
        <f>blismm!K234</f>
        <v>0</v>
      </c>
      <c r="G242" s="17">
        <f>$S$26*F242</f>
        <v>0</v>
      </c>
      <c r="H242" s="30" t="e">
        <f>0.98*$G$3/I242*206265</f>
        <v>#DIV/0!</v>
      </c>
      <c r="I242" s="31">
        <f>(POWER($G$3,-1/5))*(POWER(G242*G242/($P$18*$T$2),(3/5)))*206265</f>
        <v>0</v>
      </c>
      <c r="J242">
        <f>blismm!L234</f>
        <v>0</v>
      </c>
      <c r="K242" s="17">
        <f>$S$26*J242</f>
        <v>0</v>
      </c>
      <c r="L242" s="30" t="e">
        <f>0.98*$G$3/M242*206265</f>
        <v>#DIV/0!</v>
      </c>
      <c r="M242" s="31">
        <f>(POWER($G$3,-1/5))*(POWER(K242*K242/($R$18*$T$2),(3/5)))*206265</f>
        <v>0</v>
      </c>
      <c r="N242" s="32">
        <f>(((POWER($G$3,-1/5))*(POWER(G242*G242/($P$18*$T$2),(3/5)))+(POWER($G$3,-1/5))*(POWER(K242*K242/($R$18*$T$2),(3/5))))/2)*206265</f>
        <v>0</v>
      </c>
      <c r="O242" s="30" t="e">
        <f>0.98*$G$3/N242*206265</f>
        <v>#DIV/0!</v>
      </c>
    </row>
    <row r="243" spans="1:15" s="58" customFormat="1" ht="12">
      <c r="A243" s="40">
        <v>233</v>
      </c>
      <c r="B243" s="40">
        <f>blismm!P236</f>
        <v>6527</v>
      </c>
      <c r="C243" s="28">
        <f>B243/(32766/2)</f>
        <v>0.39840078129768663</v>
      </c>
      <c r="D243" s="17">
        <f>SQRT(2*LN(1/C243))</f>
        <v>1.3566847770834947</v>
      </c>
      <c r="E243" s="11">
        <f>D243*$U$24</f>
        <v>1.3991829277256351</v>
      </c>
      <c r="F243">
        <f>blismm!K235</f>
        <v>0</v>
      </c>
      <c r="G243" s="17">
        <f>$S$26*F243</f>
        <v>0</v>
      </c>
      <c r="H243" s="30" t="e">
        <f>0.98*$G$3/I243*206265</f>
        <v>#DIV/0!</v>
      </c>
      <c r="I243" s="31">
        <f>(POWER($G$3,-1/5))*(POWER(G243*G243/($P$18*$T$2),(3/5)))*206265</f>
        <v>0</v>
      </c>
      <c r="J243">
        <f>blismm!L235</f>
        <v>0</v>
      </c>
      <c r="K243" s="17">
        <f>$S$26*J243</f>
        <v>0</v>
      </c>
      <c r="L243" s="30" t="e">
        <f>0.98*$G$3/M243*206265</f>
        <v>#DIV/0!</v>
      </c>
      <c r="M243" s="31">
        <f>(POWER($G$3,-1/5))*(POWER(K243*K243/($R$18*$T$2),(3/5)))*206265</f>
        <v>0</v>
      </c>
      <c r="N243" s="32">
        <f>(((POWER($G$3,-1/5))*(POWER(G243*G243/($P$18*$T$2),(3/5)))+(POWER($G$3,-1/5))*(POWER(K243*K243/($R$18*$T$2),(3/5))))/2)*206265</f>
        <v>0</v>
      </c>
      <c r="O243" s="30" t="e">
        <f>0.98*$G$3/N243*206265</f>
        <v>#DIV/0!</v>
      </c>
    </row>
    <row r="244" spans="1:15" s="58" customFormat="1" ht="12">
      <c r="A244" s="40">
        <v>234</v>
      </c>
      <c r="B244" s="40">
        <f>blismm!P237</f>
        <v>1653</v>
      </c>
      <c r="C244" s="28">
        <f>B244/(32766/2)</f>
        <v>0.10089727156198498</v>
      </c>
      <c r="D244" s="17">
        <f>SQRT(2*LN(1/C244))</f>
        <v>2.141799427116946</v>
      </c>
      <c r="E244" s="11">
        <f>D244*$U$24</f>
        <v>2.2088912941713845</v>
      </c>
      <c r="F244">
        <f>blismm!K236</f>
        <v>0</v>
      </c>
      <c r="G244" s="17">
        <f>$S$26*F244</f>
        <v>0</v>
      </c>
      <c r="H244" s="30" t="e">
        <f>0.98*$G$3/I244*206265</f>
        <v>#DIV/0!</v>
      </c>
      <c r="I244" s="31">
        <f>(POWER($G$3,-1/5))*(POWER(G244*G244/($P$18*$T$2),(3/5)))*206265</f>
        <v>0</v>
      </c>
      <c r="J244">
        <f>blismm!L236</f>
        <v>0</v>
      </c>
      <c r="K244" s="17">
        <f>$S$26*J244</f>
        <v>0</v>
      </c>
      <c r="L244" s="30" t="e">
        <f>0.98*$G$3/M244*206265</f>
        <v>#DIV/0!</v>
      </c>
      <c r="M244" s="31">
        <f>(POWER($G$3,-1/5))*(POWER(K244*K244/($R$18*$T$2),(3/5)))*206265</f>
        <v>0</v>
      </c>
      <c r="N244" s="32">
        <f>(((POWER($G$3,-1/5))*(POWER(G244*G244/($P$18*$T$2),(3/5)))+(POWER($G$3,-1/5))*(POWER(K244*K244/($R$18*$T$2),(3/5))))/2)*206265</f>
        <v>0</v>
      </c>
      <c r="O244" s="30" t="e">
        <f>0.98*$G$3/N244*206265</f>
        <v>#DIV/0!</v>
      </c>
    </row>
    <row r="245" spans="1:15" s="58" customFormat="1" ht="12">
      <c r="A245" s="40">
        <v>235</v>
      </c>
      <c r="B245" s="40">
        <f>blismm!P238</f>
        <v>4303</v>
      </c>
      <c r="C245" s="28">
        <f>B245/(32766/2)</f>
        <v>0.26265030824635294</v>
      </c>
      <c r="D245" s="17">
        <f>SQRT(2*LN(1/C245))</f>
        <v>1.6351952531619358</v>
      </c>
      <c r="E245" s="11">
        <f>D245*$U$24</f>
        <v>1.6864177444672335</v>
      </c>
      <c r="F245">
        <f>blismm!K237</f>
        <v>0</v>
      </c>
      <c r="G245" s="17">
        <f>$S$26*F245</f>
        <v>0</v>
      </c>
      <c r="H245" s="30" t="e">
        <f>0.98*$G$3/I245*206265</f>
        <v>#DIV/0!</v>
      </c>
      <c r="I245" s="31">
        <f>(POWER($G$3,-1/5))*(POWER(G245*G245/($P$18*$T$2),(3/5)))*206265</f>
        <v>0</v>
      </c>
      <c r="J245">
        <f>blismm!L237</f>
        <v>0</v>
      </c>
      <c r="K245" s="17">
        <f>$S$26*J245</f>
        <v>0</v>
      </c>
      <c r="L245" s="30" t="e">
        <f>0.98*$G$3/M245*206265</f>
        <v>#DIV/0!</v>
      </c>
      <c r="M245" s="31">
        <f>(POWER($G$3,-1/5))*(POWER(K245*K245/($R$18*$T$2),(3/5)))*206265</f>
        <v>0</v>
      </c>
      <c r="N245" s="32">
        <f>(((POWER($G$3,-1/5))*(POWER(G245*G245/($P$18*$T$2),(3/5)))+(POWER($G$3,-1/5))*(POWER(K245*K245/($R$18*$T$2),(3/5))))/2)*206265</f>
        <v>0</v>
      </c>
      <c r="O245" s="30" t="e">
        <f>0.98*$G$3/N245*206265</f>
        <v>#DIV/0!</v>
      </c>
    </row>
    <row r="246" spans="1:15" s="58" customFormat="1" ht="12">
      <c r="A246" s="40">
        <v>236</v>
      </c>
      <c r="B246" s="40">
        <f>blismm!P239</f>
        <v>6553</v>
      </c>
      <c r="C246" s="28">
        <f>B246/(32766/2)</f>
        <v>0.39998779222364644</v>
      </c>
      <c r="D246" s="17">
        <f>SQRT(2*LN(1/C246))</f>
        <v>1.3537512709362578</v>
      </c>
      <c r="E246" s="11">
        <f>D246*$U$24</f>
        <v>1.3961575294983362</v>
      </c>
      <c r="F246">
        <f>blismm!K238</f>
        <v>0</v>
      </c>
      <c r="G246" s="17">
        <f>$S$26*F246</f>
        <v>0</v>
      </c>
      <c r="H246" s="30" t="e">
        <f>0.98*$G$3/I246*206265</f>
        <v>#DIV/0!</v>
      </c>
      <c r="I246" s="31">
        <f>(POWER($G$3,-1/5))*(POWER(G246*G246/($P$18*$T$2),(3/5)))*206265</f>
        <v>0</v>
      </c>
      <c r="J246">
        <f>blismm!L238</f>
        <v>0</v>
      </c>
      <c r="K246" s="17">
        <f>$S$26*J246</f>
        <v>0</v>
      </c>
      <c r="L246" s="30" t="e">
        <f>0.98*$G$3/M246*206265</f>
        <v>#DIV/0!</v>
      </c>
      <c r="M246" s="31">
        <f>(POWER($G$3,-1/5))*(POWER(K246*K246/($R$18*$T$2),(3/5)))*206265</f>
        <v>0</v>
      </c>
      <c r="N246" s="32">
        <f>(((POWER($G$3,-1/5))*(POWER(G246*G246/($P$18*$T$2),(3/5)))+(POWER($G$3,-1/5))*(POWER(K246*K246/($R$18*$T$2),(3/5))))/2)*206265</f>
        <v>0</v>
      </c>
      <c r="O246" s="30" t="e">
        <f>0.98*$G$3/N246*206265</f>
        <v>#DIV/0!</v>
      </c>
    </row>
    <row r="247" spans="1:15" s="58" customFormat="1" ht="12">
      <c r="A247" s="40">
        <v>237</v>
      </c>
      <c r="B247" s="40">
        <f>blismm!P240</f>
        <v>6719</v>
      </c>
      <c r="C247" s="28">
        <f>B247/(32766/2)</f>
        <v>0.41012024659708235</v>
      </c>
      <c r="D247" s="17">
        <f>SQRT(2*LN(1/C247))</f>
        <v>1.3351440955193663</v>
      </c>
      <c r="E247" s="11">
        <f>D247*$U$24</f>
        <v>1.3769674843115105</v>
      </c>
      <c r="F247">
        <f>blismm!K239</f>
        <v>0</v>
      </c>
      <c r="G247" s="17">
        <f>$S$26*F247</f>
        <v>0</v>
      </c>
      <c r="H247" s="30" t="e">
        <f>0.98*$G$3/I247*206265</f>
        <v>#DIV/0!</v>
      </c>
      <c r="I247" s="31">
        <f>(POWER($G$3,-1/5))*(POWER(G247*G247/($P$18*$T$2),(3/5)))*206265</f>
        <v>0</v>
      </c>
      <c r="J247">
        <f>blismm!L239</f>
        <v>0</v>
      </c>
      <c r="K247" s="17">
        <f>$S$26*J247</f>
        <v>0</v>
      </c>
      <c r="L247" s="30" t="e">
        <f>0.98*$G$3/M247*206265</f>
        <v>#DIV/0!</v>
      </c>
      <c r="M247" s="31">
        <f>(POWER($G$3,-1/5))*(POWER(K247*K247/($R$18*$T$2),(3/5)))*206265</f>
        <v>0</v>
      </c>
      <c r="N247" s="32">
        <f>(((POWER($G$3,-1/5))*(POWER(G247*G247/($P$18*$T$2),(3/5)))+(POWER($G$3,-1/5))*(POWER(K247*K247/($R$18*$T$2),(3/5))))/2)*206265</f>
        <v>0</v>
      </c>
      <c r="O247" s="30" t="e">
        <f>0.98*$G$3/N247*206265</f>
        <v>#DIV/0!</v>
      </c>
    </row>
    <row r="248" spans="1:15" s="58" customFormat="1" ht="12">
      <c r="A248" s="40">
        <v>238</v>
      </c>
      <c r="B248" s="40">
        <f>blismm!P241</f>
        <v>2994</v>
      </c>
      <c r="C248" s="28">
        <f>B248/(32766/2)</f>
        <v>0.18275041201245193</v>
      </c>
      <c r="D248" s="17">
        <f>SQRT(2*LN(1/C248))</f>
        <v>1.8437103491821538</v>
      </c>
      <c r="E248" s="11">
        <f>D248*$U$24</f>
        <v>1.9014645758702848</v>
      </c>
      <c r="F248">
        <f>blismm!K240</f>
        <v>0</v>
      </c>
      <c r="G248" s="17">
        <f>$S$26*F248</f>
        <v>0</v>
      </c>
      <c r="H248" s="30" t="e">
        <f>0.98*$G$3/I248*206265</f>
        <v>#DIV/0!</v>
      </c>
      <c r="I248" s="31">
        <f>(POWER($G$3,-1/5))*(POWER(G248*G248/($P$18*$T$2),(3/5)))*206265</f>
        <v>0</v>
      </c>
      <c r="J248">
        <f>blismm!L240</f>
        <v>0</v>
      </c>
      <c r="K248" s="17">
        <f>$S$26*J248</f>
        <v>0</v>
      </c>
      <c r="L248" s="30" t="e">
        <f>0.98*$G$3/M248*206265</f>
        <v>#DIV/0!</v>
      </c>
      <c r="M248" s="31">
        <f>(POWER($G$3,-1/5))*(POWER(K248*K248/($R$18*$T$2),(3/5)))*206265</f>
        <v>0</v>
      </c>
      <c r="N248" s="32">
        <f>(((POWER($G$3,-1/5))*(POWER(G248*G248/($P$18*$T$2),(3/5)))+(POWER($G$3,-1/5))*(POWER(K248*K248/($R$18*$T$2),(3/5))))/2)*206265</f>
        <v>0</v>
      </c>
      <c r="O248" s="30" t="e">
        <f>0.98*$G$3/N248*206265</f>
        <v>#DIV/0!</v>
      </c>
    </row>
    <row r="249" spans="1:15" s="58" customFormat="1" ht="12">
      <c r="A249" s="40">
        <v>239</v>
      </c>
      <c r="B249" s="40">
        <f>blismm!P242</f>
        <v>3006</v>
      </c>
      <c r="C249" s="28">
        <f>B249/(32766/2)</f>
        <v>0.18348287859366416</v>
      </c>
      <c r="D249" s="17">
        <f>SQRT(2*LN(1/C249))</f>
        <v>1.8415395301254565</v>
      </c>
      <c r="E249" s="11">
        <f>D249*$U$24</f>
        <v>1.8992257559066366</v>
      </c>
      <c r="F249">
        <f>blismm!K241</f>
        <v>0</v>
      </c>
      <c r="G249" s="17">
        <f>$S$26*F249</f>
        <v>0</v>
      </c>
      <c r="H249" s="30" t="e">
        <f>0.98*$G$3/I249*206265</f>
        <v>#DIV/0!</v>
      </c>
      <c r="I249" s="31">
        <f>(POWER($G$3,-1/5))*(POWER(G249*G249/($P$18*$T$2),(3/5)))*206265</f>
        <v>0</v>
      </c>
      <c r="J249">
        <f>blismm!L241</f>
        <v>0</v>
      </c>
      <c r="K249" s="17">
        <f>$S$26*J249</f>
        <v>0</v>
      </c>
      <c r="L249" s="30" t="e">
        <f>0.98*$G$3/M249*206265</f>
        <v>#DIV/0!</v>
      </c>
      <c r="M249" s="31">
        <f>(POWER($G$3,-1/5))*(POWER(K249*K249/($R$18*$T$2),(3/5)))*206265</f>
        <v>0</v>
      </c>
      <c r="N249" s="32">
        <f>(((POWER($G$3,-1/5))*(POWER(G249*G249/($P$18*$T$2),(3/5)))+(POWER($G$3,-1/5))*(POWER(K249*K249/($R$18*$T$2),(3/5))))/2)*206265</f>
        <v>0</v>
      </c>
      <c r="O249" s="30" t="e">
        <f>0.98*$G$3/N249*206265</f>
        <v>#DIV/0!</v>
      </c>
    </row>
    <row r="250" spans="1:15" s="58" customFormat="1" ht="12">
      <c r="A250" s="40">
        <v>240</v>
      </c>
      <c r="B250" s="40">
        <f>blismm!P243</f>
        <v>3547</v>
      </c>
      <c r="C250" s="28">
        <f>B250/(32766/2)</f>
        <v>0.2165049136299823</v>
      </c>
      <c r="D250" s="17">
        <f>SQRT(2*LN(1/C250))</f>
        <v>1.7493667631726868</v>
      </c>
      <c r="E250" s="11">
        <f>D250*$U$24</f>
        <v>1.8041656770290713</v>
      </c>
      <c r="F250">
        <f>blismm!K242</f>
        <v>0</v>
      </c>
      <c r="G250" s="17">
        <f>$S$26*F250</f>
        <v>0</v>
      </c>
      <c r="H250" s="30" t="e">
        <f>0.98*$G$3/I250*206265</f>
        <v>#DIV/0!</v>
      </c>
      <c r="I250" s="31">
        <f>(POWER($G$3,-1/5))*(POWER(G250*G250/($P$18*$T$2),(3/5)))*206265</f>
        <v>0</v>
      </c>
      <c r="J250">
        <f>blismm!L242</f>
        <v>0</v>
      </c>
      <c r="K250" s="17">
        <f>$S$26*J250</f>
        <v>0</v>
      </c>
      <c r="L250" s="30" t="e">
        <f>0.98*$G$3/M250*206265</f>
        <v>#DIV/0!</v>
      </c>
      <c r="M250" s="31">
        <f>(POWER($G$3,-1/5))*(POWER(K250*K250/($R$18*$T$2),(3/5)))*206265</f>
        <v>0</v>
      </c>
      <c r="N250" s="32">
        <f>(((POWER($G$3,-1/5))*(POWER(G250*G250/($P$18*$T$2),(3/5)))+(POWER($G$3,-1/5))*(POWER(K250*K250/($R$18*$T$2),(3/5))))/2)*206265</f>
        <v>0</v>
      </c>
      <c r="O250" s="30" t="e">
        <f>0.98*$G$3/N250*206265</f>
        <v>#DIV/0!</v>
      </c>
    </row>
    <row r="251" spans="1:15" s="58" customFormat="1" ht="12">
      <c r="A251" s="40">
        <v>241</v>
      </c>
      <c r="B251" s="40">
        <f>blismm!P244</f>
        <v>1330</v>
      </c>
      <c r="C251" s="28">
        <f>B251/(32766/2)</f>
        <v>0.0811817127510224</v>
      </c>
      <c r="D251" s="17">
        <f>SQRT(2*LN(1/C251))</f>
        <v>2.2410110528975373</v>
      </c>
      <c r="E251" s="11">
        <f>D251*$U$24</f>
        <v>2.3112107241295528</v>
      </c>
      <c r="F251">
        <f>blismm!K243</f>
        <v>0</v>
      </c>
      <c r="G251" s="17">
        <f>$S$26*F251</f>
        <v>0</v>
      </c>
      <c r="H251" s="30" t="e">
        <f>0.98*$G$3/I251*206265</f>
        <v>#DIV/0!</v>
      </c>
      <c r="I251" s="31">
        <f>(POWER($G$3,-1/5))*(POWER(G251*G251/($P$18*$T$2),(3/5)))*206265</f>
        <v>0</v>
      </c>
      <c r="J251">
        <f>blismm!L243</f>
        <v>0</v>
      </c>
      <c r="K251" s="17">
        <f>$S$26*J251</f>
        <v>0</v>
      </c>
      <c r="L251" s="30" t="e">
        <f>0.98*$G$3/M251*206265</f>
        <v>#DIV/0!</v>
      </c>
      <c r="M251" s="31">
        <f>(POWER($G$3,-1/5))*(POWER(K251*K251/($R$18*$T$2),(3/5)))*206265</f>
        <v>0</v>
      </c>
      <c r="N251" s="32">
        <f>(((POWER($G$3,-1/5))*(POWER(G251*G251/($P$18*$T$2),(3/5)))+(POWER($G$3,-1/5))*(POWER(K251*K251/($R$18*$T$2),(3/5))))/2)*206265</f>
        <v>0</v>
      </c>
      <c r="O251" s="30" t="e">
        <f>0.98*$G$3/N251*206265</f>
        <v>#DIV/0!</v>
      </c>
    </row>
    <row r="252" spans="1:15" s="58" customFormat="1" ht="12">
      <c r="A252" s="40">
        <v>242</v>
      </c>
      <c r="B252" s="40">
        <f>blismm!P245</f>
        <v>6625</v>
      </c>
      <c r="C252" s="28">
        <f>B252/(32766/2)</f>
        <v>0.40438259171091984</v>
      </c>
      <c r="D252" s="17">
        <f>SQRT(2*LN(1/C252))</f>
        <v>1.3456551118067663</v>
      </c>
      <c r="E252" s="11">
        <f>D252*$U$24</f>
        <v>1.3878077581841133</v>
      </c>
      <c r="F252">
        <f>blismm!K244</f>
        <v>0</v>
      </c>
      <c r="G252" s="17">
        <f>$S$26*F252</f>
        <v>0</v>
      </c>
      <c r="H252" s="30" t="e">
        <f>0.98*$G$3/I252*206265</f>
        <v>#DIV/0!</v>
      </c>
      <c r="I252" s="31">
        <f>(POWER($G$3,-1/5))*(POWER(G252*G252/($P$18*$T$2),(3/5)))*206265</f>
        <v>0</v>
      </c>
      <c r="J252">
        <f>blismm!L244</f>
        <v>0</v>
      </c>
      <c r="K252" s="17">
        <f>$S$26*J252</f>
        <v>0</v>
      </c>
      <c r="L252" s="30" t="e">
        <f>0.98*$G$3/M252*206265</f>
        <v>#DIV/0!</v>
      </c>
      <c r="M252" s="31">
        <f>(POWER($G$3,-1/5))*(POWER(K252*K252/($R$18*$T$2),(3/5)))*206265</f>
        <v>0</v>
      </c>
      <c r="N252" s="32">
        <f>(((POWER($G$3,-1/5))*(POWER(G252*G252/($P$18*$T$2),(3/5)))+(POWER($G$3,-1/5))*(POWER(K252*K252/($R$18*$T$2),(3/5))))/2)*206265</f>
        <v>0</v>
      </c>
      <c r="O252" s="30" t="e">
        <f>0.98*$G$3/N252*206265</f>
        <v>#DIV/0!</v>
      </c>
    </row>
    <row r="253" spans="1:15" s="58" customFormat="1" ht="12">
      <c r="A253" s="40">
        <v>243</v>
      </c>
      <c r="B253" s="40">
        <f>blismm!P246</f>
        <v>5100</v>
      </c>
      <c r="C253" s="28">
        <f>B253/(32766/2)</f>
        <v>0.3112982970151987</v>
      </c>
      <c r="D253" s="17">
        <f>SQRT(2*LN(1/C253))</f>
        <v>1.5277458375710578</v>
      </c>
      <c r="E253" s="11">
        <f>D253*$U$24</f>
        <v>1.5756024759329712</v>
      </c>
      <c r="F253">
        <f>blismm!K245</f>
        <v>0</v>
      </c>
      <c r="G253" s="17">
        <f>$S$26*F253</f>
        <v>0</v>
      </c>
      <c r="H253" s="30" t="e">
        <f>0.98*$G$3/I253*206265</f>
        <v>#DIV/0!</v>
      </c>
      <c r="I253" s="31">
        <f>(POWER($G$3,-1/5))*(POWER(G253*G253/($P$18*$T$2),(3/5)))*206265</f>
        <v>0</v>
      </c>
      <c r="J253">
        <f>blismm!L245</f>
        <v>0</v>
      </c>
      <c r="K253" s="17">
        <f>$S$26*J253</f>
        <v>0</v>
      </c>
      <c r="L253" s="30" t="e">
        <f>0.98*$G$3/M253*206265</f>
        <v>#DIV/0!</v>
      </c>
      <c r="M253" s="31">
        <f>(POWER($G$3,-1/5))*(POWER(K253*K253/($R$18*$T$2),(3/5)))*206265</f>
        <v>0</v>
      </c>
      <c r="N253" s="32">
        <f>(((POWER($G$3,-1/5))*(POWER(G253*G253/($P$18*$T$2),(3/5)))+(POWER($G$3,-1/5))*(POWER(K253*K253/($R$18*$T$2),(3/5))))/2)*206265</f>
        <v>0</v>
      </c>
      <c r="O253" s="30" t="e">
        <f>0.98*$G$3/N253*206265</f>
        <v>#DIV/0!</v>
      </c>
    </row>
    <row r="254" spans="1:15" s="58" customFormat="1" ht="12">
      <c r="A254" s="40">
        <v>244</v>
      </c>
      <c r="B254" s="40">
        <f>blismm!P247</f>
        <v>3859</v>
      </c>
      <c r="C254" s="28">
        <f>B254/(32766/2)</f>
        <v>0.23554904474150035</v>
      </c>
      <c r="D254" s="17">
        <f>SQRT(2*LN(1/C254))</f>
        <v>1.7004917696258601</v>
      </c>
      <c r="E254" s="11">
        <f>D254*$U$24</f>
        <v>1.7537596743093902</v>
      </c>
      <c r="F254">
        <f>blismm!K246</f>
        <v>0</v>
      </c>
      <c r="G254" s="17">
        <f>$S$26*F254</f>
        <v>0</v>
      </c>
      <c r="H254" s="30" t="e">
        <f>0.98*$G$3/I254*206265</f>
        <v>#DIV/0!</v>
      </c>
      <c r="I254" s="31">
        <f>(POWER($G$3,-1/5))*(POWER(G254*G254/($P$18*$T$2),(3/5)))*206265</f>
        <v>0</v>
      </c>
      <c r="J254">
        <f>blismm!L246</f>
        <v>0</v>
      </c>
      <c r="K254" s="17">
        <f>$S$26*J254</f>
        <v>0</v>
      </c>
      <c r="L254" s="30" t="e">
        <f>0.98*$G$3/M254*206265</f>
        <v>#DIV/0!</v>
      </c>
      <c r="M254" s="31">
        <f>(POWER($G$3,-1/5))*(POWER(K254*K254/($R$18*$T$2),(3/5)))*206265</f>
        <v>0</v>
      </c>
      <c r="N254" s="32">
        <f>(((POWER($G$3,-1/5))*(POWER(G254*G254/($P$18*$T$2),(3/5)))+(POWER($G$3,-1/5))*(POWER(K254*K254/($R$18*$T$2),(3/5))))/2)*206265</f>
        <v>0</v>
      </c>
      <c r="O254" s="30" t="e">
        <f>0.98*$G$3/N254*206265</f>
        <v>#DIV/0!</v>
      </c>
    </row>
    <row r="255" spans="1:15" s="58" customFormat="1" ht="12">
      <c r="A255" s="40">
        <v>245</v>
      </c>
      <c r="B255" s="40">
        <f>blismm!P248</f>
        <v>10684</v>
      </c>
      <c r="C255" s="28">
        <f>B255/(32766/2)</f>
        <v>0.6521394128059574</v>
      </c>
      <c r="D255" s="17">
        <f>SQRT(2*LN(1/C255))</f>
        <v>0.9246587658054314</v>
      </c>
      <c r="E255" s="11">
        <f>D255*$U$24</f>
        <v>0.9536237016442866</v>
      </c>
      <c r="F255">
        <f>blismm!K247</f>
        <v>0</v>
      </c>
      <c r="G255" s="17">
        <f>$S$26*F255</f>
        <v>0</v>
      </c>
      <c r="H255" s="30" t="e">
        <f>0.98*$G$3/I255*206265</f>
        <v>#DIV/0!</v>
      </c>
      <c r="I255" s="31">
        <f>(POWER($G$3,-1/5))*(POWER(G255*G255/($P$18*$T$2),(3/5)))*206265</f>
        <v>0</v>
      </c>
      <c r="J255">
        <f>blismm!L247</f>
        <v>0</v>
      </c>
      <c r="K255" s="17">
        <f>$S$26*J255</f>
        <v>0</v>
      </c>
      <c r="L255" s="30" t="e">
        <f>0.98*$G$3/M255*206265</f>
        <v>#DIV/0!</v>
      </c>
      <c r="M255" s="31">
        <f>(POWER($G$3,-1/5))*(POWER(K255*K255/($R$18*$T$2),(3/5)))*206265</f>
        <v>0</v>
      </c>
      <c r="N255" s="32">
        <f>(((POWER($G$3,-1/5))*(POWER(G255*G255/($P$18*$T$2),(3/5)))+(POWER($G$3,-1/5))*(POWER(K255*K255/($R$18*$T$2),(3/5))))/2)*206265</f>
        <v>0</v>
      </c>
      <c r="O255" s="30" t="e">
        <f>0.98*$G$3/N255*206265</f>
        <v>#DIV/0!</v>
      </c>
    </row>
    <row r="256" spans="1:15" s="58" customFormat="1" ht="12">
      <c r="A256" s="40">
        <v>246</v>
      </c>
      <c r="B256" s="40">
        <f>blismm!P249</f>
        <v>1113</v>
      </c>
      <c r="C256" s="28">
        <f>B256/(32766/2)</f>
        <v>0.06793627540743453</v>
      </c>
      <c r="D256" s="17">
        <f>SQRT(2*LN(1/C256))</f>
        <v>2.319131363051571</v>
      </c>
      <c r="E256" s="11">
        <f>D256*$U$24</f>
        <v>2.3917781529991617</v>
      </c>
      <c r="F256">
        <f>blismm!K248</f>
        <v>0</v>
      </c>
      <c r="G256" s="17">
        <f>$S$26*F256</f>
        <v>0</v>
      </c>
      <c r="H256" s="30" t="e">
        <f>0.98*$G$3/I256*206265</f>
        <v>#DIV/0!</v>
      </c>
      <c r="I256" s="31">
        <f>(POWER($G$3,-1/5))*(POWER(G256*G256/($P$18*$T$2),(3/5)))*206265</f>
        <v>0</v>
      </c>
      <c r="J256">
        <f>blismm!L248</f>
        <v>0</v>
      </c>
      <c r="K256" s="17">
        <f>$S$26*J256</f>
        <v>0</v>
      </c>
      <c r="L256" s="30" t="e">
        <f>0.98*$G$3/M256*206265</f>
        <v>#DIV/0!</v>
      </c>
      <c r="M256" s="31">
        <f>(POWER($G$3,-1/5))*(POWER(K256*K256/($R$18*$T$2),(3/5)))*206265</f>
        <v>0</v>
      </c>
      <c r="N256" s="32">
        <f>(((POWER($G$3,-1/5))*(POWER(G256*G256/($P$18*$T$2),(3/5)))+(POWER($G$3,-1/5))*(POWER(K256*K256/($R$18*$T$2),(3/5))))/2)*206265</f>
        <v>0</v>
      </c>
      <c r="O256" s="30" t="e">
        <f>0.98*$G$3/N256*206265</f>
        <v>#DIV/0!</v>
      </c>
    </row>
    <row r="257" spans="1:15" s="58" customFormat="1" ht="12">
      <c r="A257" s="40">
        <v>247</v>
      </c>
      <c r="B257" s="40">
        <f>blismm!P250</f>
        <v>2214</v>
      </c>
      <c r="C257" s="28">
        <f>B257/(32766/2)</f>
        <v>0.13514008423365684</v>
      </c>
      <c r="D257" s="17">
        <f>SQRT(2*LN(1/C257))</f>
        <v>2.0007215586141323</v>
      </c>
      <c r="E257" s="11">
        <f>D257*$U$24</f>
        <v>2.0633941614377203</v>
      </c>
      <c r="F257">
        <f>blismm!K249</f>
        <v>0</v>
      </c>
      <c r="G257" s="17">
        <f>$S$26*F257</f>
        <v>0</v>
      </c>
      <c r="H257" s="30" t="e">
        <f>0.98*$G$3/I257*206265</f>
        <v>#DIV/0!</v>
      </c>
      <c r="I257" s="31">
        <f>(POWER($G$3,-1/5))*(POWER(G257*G257/($P$18*$T$2),(3/5)))*206265</f>
        <v>0</v>
      </c>
      <c r="J257">
        <f>blismm!L249</f>
        <v>0</v>
      </c>
      <c r="K257" s="17">
        <f>$S$26*J257</f>
        <v>0</v>
      </c>
      <c r="L257" s="30" t="e">
        <f>0.98*$G$3/M257*206265</f>
        <v>#DIV/0!</v>
      </c>
      <c r="M257" s="31">
        <f>(POWER($G$3,-1/5))*(POWER(K257*K257/($R$18*$T$2),(3/5)))*206265</f>
        <v>0</v>
      </c>
      <c r="N257" s="32">
        <f>(((POWER($G$3,-1/5))*(POWER(G257*G257/($P$18*$T$2),(3/5)))+(POWER($G$3,-1/5))*(POWER(K257*K257/($R$18*$T$2),(3/5))))/2)*206265</f>
        <v>0</v>
      </c>
      <c r="O257" s="30" t="e">
        <f>0.98*$G$3/N257*206265</f>
        <v>#DIV/0!</v>
      </c>
    </row>
    <row r="258" spans="1:15" s="58" customFormat="1" ht="12">
      <c r="A258" s="40">
        <v>248</v>
      </c>
      <c r="B258" s="40">
        <f>blismm!P251</f>
        <v>5348</v>
      </c>
      <c r="C258" s="28">
        <f>B258/(32766/2)</f>
        <v>0.3264359396935848</v>
      </c>
      <c r="D258" s="17">
        <f>SQRT(2*LN(1/C258))</f>
        <v>1.496343244445224</v>
      </c>
      <c r="E258" s="11">
        <f>D258*$U$24</f>
        <v>1.5432161965774707</v>
      </c>
      <c r="F258">
        <f>blismm!K250</f>
        <v>0</v>
      </c>
      <c r="G258" s="17">
        <f>$S$26*F258</f>
        <v>0</v>
      </c>
      <c r="H258" s="30" t="e">
        <f>0.98*$G$3/I258*206265</f>
        <v>#DIV/0!</v>
      </c>
      <c r="I258" s="31">
        <f>(POWER($G$3,-1/5))*(POWER(G258*G258/($P$18*$T$2),(3/5)))*206265</f>
        <v>0</v>
      </c>
      <c r="J258">
        <f>blismm!L250</f>
        <v>0</v>
      </c>
      <c r="K258" s="17">
        <f>$S$26*J258</f>
        <v>0</v>
      </c>
      <c r="L258" s="30" t="e">
        <f>0.98*$G$3/M258*206265</f>
        <v>#DIV/0!</v>
      </c>
      <c r="M258" s="31">
        <f>(POWER($G$3,-1/5))*(POWER(K258*K258/($R$18*$T$2),(3/5)))*206265</f>
        <v>0</v>
      </c>
      <c r="N258" s="32">
        <f>(((POWER($G$3,-1/5))*(POWER(G258*G258/($P$18*$T$2),(3/5)))+(POWER($G$3,-1/5))*(POWER(K258*K258/($R$18*$T$2),(3/5))))/2)*206265</f>
        <v>0</v>
      </c>
      <c r="O258" s="30" t="e">
        <f>0.98*$G$3/N258*206265</f>
        <v>#DIV/0!</v>
      </c>
    </row>
    <row r="259" spans="1:15" s="58" customFormat="1" ht="12">
      <c r="A259" s="40">
        <v>249</v>
      </c>
      <c r="B259" s="40">
        <f>blismm!P252</f>
        <v>4187</v>
      </c>
      <c r="C259" s="28">
        <f>B259/(32766/2)</f>
        <v>0.25556979796130136</v>
      </c>
      <c r="D259" s="17">
        <f>SQRT(2*LN(1/C259))</f>
        <v>1.651823068491974</v>
      </c>
      <c r="E259" s="11">
        <f>D259*$U$24</f>
        <v>1.703566426112485</v>
      </c>
      <c r="F259">
        <f>blismm!K251</f>
        <v>0</v>
      </c>
      <c r="G259" s="17">
        <f>$S$26*F259</f>
        <v>0</v>
      </c>
      <c r="H259" s="30" t="e">
        <f>0.98*$G$3/I259*206265</f>
        <v>#DIV/0!</v>
      </c>
      <c r="I259" s="31">
        <f>(POWER($G$3,-1/5))*(POWER(G259*G259/($P$18*$T$2),(3/5)))*206265</f>
        <v>0</v>
      </c>
      <c r="J259">
        <f>blismm!L251</f>
        <v>0</v>
      </c>
      <c r="K259" s="17">
        <f>$S$26*J259</f>
        <v>0</v>
      </c>
      <c r="L259" s="30" t="e">
        <f>0.98*$G$3/M259*206265</f>
        <v>#DIV/0!</v>
      </c>
      <c r="M259" s="31">
        <f>(POWER($G$3,-1/5))*(POWER(K259*K259/($R$18*$T$2),(3/5)))*206265</f>
        <v>0</v>
      </c>
      <c r="N259" s="32">
        <f>(((POWER($G$3,-1/5))*(POWER(G259*G259/($P$18*$T$2),(3/5)))+(POWER($G$3,-1/5))*(POWER(K259*K259/($R$18*$T$2),(3/5))))/2)*206265</f>
        <v>0</v>
      </c>
      <c r="O259" s="30" t="e">
        <f>0.98*$G$3/N259*206265</f>
        <v>#DIV/0!</v>
      </c>
    </row>
    <row r="260" spans="1:15" s="58" customFormat="1" ht="12">
      <c r="A260" s="40">
        <v>250</v>
      </c>
      <c r="B260" s="40">
        <f>blismm!P253</f>
        <v>4366</v>
      </c>
      <c r="C260" s="28">
        <f>B260/(32766/2)</f>
        <v>0.26649575779771717</v>
      </c>
      <c r="D260" s="17">
        <f>SQRT(2*LN(1/C260))</f>
        <v>1.62628223485985</v>
      </c>
      <c r="E260" s="11">
        <f>D260*$U$24</f>
        <v>1.677225525866835</v>
      </c>
      <c r="F260">
        <f>blismm!K252</f>
        <v>0</v>
      </c>
      <c r="G260" s="17">
        <f>$S$26*F260</f>
        <v>0</v>
      </c>
      <c r="H260" s="30" t="e">
        <f>0.98*$G$3/I260*206265</f>
        <v>#DIV/0!</v>
      </c>
      <c r="I260" s="31">
        <f>(POWER($G$3,-1/5))*(POWER(G260*G260/($P$18*$T$2),(3/5)))*206265</f>
        <v>0</v>
      </c>
      <c r="J260">
        <f>blismm!L252</f>
        <v>0</v>
      </c>
      <c r="K260" s="17">
        <f>$S$26*J260</f>
        <v>0</v>
      </c>
      <c r="L260" s="30" t="e">
        <f>0.98*$G$3/M260*206265</f>
        <v>#DIV/0!</v>
      </c>
      <c r="M260" s="31">
        <f>(POWER($G$3,-1/5))*(POWER(K260*K260/($R$18*$T$2),(3/5)))*206265</f>
        <v>0</v>
      </c>
      <c r="N260" s="32">
        <f>(((POWER($G$3,-1/5))*(POWER(G260*G260/($P$18*$T$2),(3/5)))+(POWER($G$3,-1/5))*(POWER(K260*K260/($R$18*$T$2),(3/5))))/2)*206265</f>
        <v>0</v>
      </c>
      <c r="O260" s="30" t="e">
        <f>0.98*$G$3/N260*206265</f>
        <v>#DIV/0!</v>
      </c>
    </row>
    <row r="261" spans="1:15" s="58" customFormat="1" ht="12">
      <c r="A261" s="40">
        <v>251</v>
      </c>
      <c r="B261" s="40">
        <f>blismm!P254</f>
        <v>8902</v>
      </c>
      <c r="C261" s="28">
        <f>B261/(32766/2)</f>
        <v>0.5433681254959409</v>
      </c>
      <c r="D261" s="17">
        <f>SQRT(2*LN(1/C261))</f>
        <v>1.1045073483182117</v>
      </c>
      <c r="E261" s="11">
        <f>D261*$U$24</f>
        <v>1.1391060410042797</v>
      </c>
      <c r="F261">
        <f>blismm!K253</f>
        <v>0</v>
      </c>
      <c r="G261" s="17">
        <f>$S$26*F261</f>
        <v>0</v>
      </c>
      <c r="H261" s="30" t="e">
        <f>0.98*$G$3/I261*206265</f>
        <v>#DIV/0!</v>
      </c>
      <c r="I261" s="31">
        <f>(POWER($G$3,-1/5))*(POWER(G261*G261/($P$18*$T$2),(3/5)))*206265</f>
        <v>0</v>
      </c>
      <c r="J261">
        <f>blismm!L253</f>
        <v>0</v>
      </c>
      <c r="K261" s="17">
        <f>$S$26*J261</f>
        <v>0</v>
      </c>
      <c r="L261" s="30" t="e">
        <f>0.98*$G$3/M261*206265</f>
        <v>#DIV/0!</v>
      </c>
      <c r="M261" s="31">
        <f>(POWER($G$3,-1/5))*(POWER(K261*K261/($R$18*$T$2),(3/5)))*206265</f>
        <v>0</v>
      </c>
      <c r="N261" s="32">
        <f>(((POWER($G$3,-1/5))*(POWER(G261*G261/($P$18*$T$2),(3/5)))+(POWER($G$3,-1/5))*(POWER(K261*K261/($R$18*$T$2),(3/5))))/2)*206265</f>
        <v>0</v>
      </c>
      <c r="O261" s="30" t="e">
        <f>0.98*$G$3/N261*206265</f>
        <v>#DIV/0!</v>
      </c>
    </row>
    <row r="262" spans="1:15" s="58" customFormat="1" ht="12">
      <c r="A262" s="40">
        <v>252</v>
      </c>
      <c r="B262" s="40">
        <f>blismm!P255</f>
        <v>8906</v>
      </c>
      <c r="C262" s="28">
        <f>B262/(32766/2)</f>
        <v>0.5436122810230116</v>
      </c>
      <c r="D262" s="17">
        <f>SQRT(2*LN(1/C262))</f>
        <v>1.1041005433733069</v>
      </c>
      <c r="E262" s="11">
        <f>D262*$U$24</f>
        <v>1.1386864928944758</v>
      </c>
      <c r="F262">
        <f>blismm!K254</f>
        <v>0</v>
      </c>
      <c r="G262" s="17">
        <f>$S$26*F262</f>
        <v>0</v>
      </c>
      <c r="H262" s="30" t="e">
        <f>0.98*$G$3/I262*206265</f>
        <v>#DIV/0!</v>
      </c>
      <c r="I262" s="31">
        <f>(POWER($G$3,-1/5))*(POWER(G262*G262/($P$18*$T$2),(3/5)))*206265</f>
        <v>0</v>
      </c>
      <c r="J262">
        <f>blismm!L254</f>
        <v>0</v>
      </c>
      <c r="K262" s="17">
        <f>$S$26*J262</f>
        <v>0</v>
      </c>
      <c r="L262" s="30" t="e">
        <f>0.98*$G$3/M262*206265</f>
        <v>#DIV/0!</v>
      </c>
      <c r="M262" s="31">
        <f>(POWER($G$3,-1/5))*(POWER(K262*K262/($R$18*$T$2),(3/5)))*206265</f>
        <v>0</v>
      </c>
      <c r="N262" s="32">
        <f>(((POWER($G$3,-1/5))*(POWER(G262*G262/($P$18*$T$2),(3/5)))+(POWER($G$3,-1/5))*(POWER(K262*K262/($R$18*$T$2),(3/5))))/2)*206265</f>
        <v>0</v>
      </c>
      <c r="O262" s="30" t="e">
        <f>0.98*$G$3/N262*206265</f>
        <v>#DIV/0!</v>
      </c>
    </row>
    <row r="263" spans="1:15" s="58" customFormat="1" ht="12">
      <c r="A263" s="40">
        <v>253</v>
      </c>
      <c r="B263" s="40">
        <f>blismm!P256</f>
        <v>4310</v>
      </c>
      <c r="C263" s="28">
        <f>B263/(32766/2)</f>
        <v>0.26307758041872675</v>
      </c>
      <c r="D263" s="17">
        <f>SQRT(2*LN(1/C263))</f>
        <v>1.634200910367186</v>
      </c>
      <c r="E263" s="11">
        <f>D263*$U$24</f>
        <v>1.6853922538844381</v>
      </c>
      <c r="F263">
        <f>blismm!K255</f>
        <v>0</v>
      </c>
      <c r="G263" s="17">
        <f>$S$26*F263</f>
        <v>0</v>
      </c>
      <c r="H263" s="30" t="e">
        <f>0.98*$G$3/I263*206265</f>
        <v>#DIV/0!</v>
      </c>
      <c r="I263" s="31">
        <f>(POWER($G$3,-1/5))*(POWER(G263*G263/($P$18*$T$2),(3/5)))*206265</f>
        <v>0</v>
      </c>
      <c r="J263">
        <f>blismm!L255</f>
        <v>0</v>
      </c>
      <c r="K263" s="17">
        <f>$S$26*J263</f>
        <v>0</v>
      </c>
      <c r="L263" s="30" t="e">
        <f>0.98*$G$3/M263*206265</f>
        <v>#DIV/0!</v>
      </c>
      <c r="M263" s="31">
        <f>(POWER($G$3,-1/5))*(POWER(K263*K263/($R$18*$T$2),(3/5)))*206265</f>
        <v>0</v>
      </c>
      <c r="N263" s="32">
        <f>(((POWER($G$3,-1/5))*(POWER(G263*G263/($P$18*$T$2),(3/5)))+(POWER($G$3,-1/5))*(POWER(K263*K263/($R$18*$T$2),(3/5))))/2)*206265</f>
        <v>0</v>
      </c>
      <c r="O263" s="30" t="e">
        <f>0.98*$G$3/N263*206265</f>
        <v>#DIV/0!</v>
      </c>
    </row>
    <row r="264" spans="1:15" s="58" customFormat="1" ht="12">
      <c r="A264" s="40">
        <v>254</v>
      </c>
      <c r="B264" s="40">
        <f>blismm!P257</f>
        <v>2889</v>
      </c>
      <c r="C264" s="28">
        <f>B264/(32766/2)</f>
        <v>0.1763413294268449</v>
      </c>
      <c r="D264" s="17">
        <f>SQRT(2*LN(1/C264))</f>
        <v>1.8629727804528051</v>
      </c>
      <c r="E264" s="11">
        <f>D264*$U$24</f>
        <v>1.9213304028004894</v>
      </c>
      <c r="F264">
        <f>blismm!K256</f>
        <v>0</v>
      </c>
      <c r="G264" s="17">
        <f>$S$26*F264</f>
        <v>0</v>
      </c>
      <c r="H264" s="30" t="e">
        <f>0.98*$G$3/I264*206265</f>
        <v>#DIV/0!</v>
      </c>
      <c r="I264" s="31">
        <f>(POWER($G$3,-1/5))*(POWER(G264*G264/($P$18*$T$2),(3/5)))*206265</f>
        <v>0</v>
      </c>
      <c r="J264">
        <f>blismm!L256</f>
        <v>0</v>
      </c>
      <c r="K264" s="17">
        <f>$S$26*J264</f>
        <v>0</v>
      </c>
      <c r="L264" s="30" t="e">
        <f>0.98*$G$3/M264*206265</f>
        <v>#DIV/0!</v>
      </c>
      <c r="M264" s="31">
        <f>(POWER($G$3,-1/5))*(POWER(K264*K264/($R$18*$T$2),(3/5)))*206265</f>
        <v>0</v>
      </c>
      <c r="N264" s="32">
        <f>(((POWER($G$3,-1/5))*(POWER(G264*G264/($P$18*$T$2),(3/5)))+(POWER($G$3,-1/5))*(POWER(K264*K264/($R$18*$T$2),(3/5))))/2)*206265</f>
        <v>0</v>
      </c>
      <c r="O264" s="30" t="e">
        <f>0.98*$G$3/N264*206265</f>
        <v>#DIV/0!</v>
      </c>
    </row>
    <row r="265" spans="1:15" s="58" customFormat="1" ht="12">
      <c r="A265" s="40">
        <v>255</v>
      </c>
      <c r="B265" s="40">
        <f>blismm!P258</f>
        <v>1756</v>
      </c>
      <c r="C265" s="28">
        <f>B265/(32766/2)</f>
        <v>0.10718427638405664</v>
      </c>
      <c r="D265" s="17">
        <f>SQRT(2*LN(1/C265))</f>
        <v>2.1133886138735587</v>
      </c>
      <c r="E265" s="11">
        <f>D265*$U$24</f>
        <v>2.179590512203148</v>
      </c>
      <c r="F265">
        <f>blismm!K257</f>
        <v>0</v>
      </c>
      <c r="G265" s="17">
        <f>$S$26*F265</f>
        <v>0</v>
      </c>
      <c r="H265" s="30" t="e">
        <f>0.98*$G$3/I265*206265</f>
        <v>#DIV/0!</v>
      </c>
      <c r="I265" s="31">
        <f>(POWER($G$3,-1/5))*(POWER(G265*G265/($P$18*$T$2),(3/5)))*206265</f>
        <v>0</v>
      </c>
      <c r="J265">
        <f>blismm!L257</f>
        <v>0</v>
      </c>
      <c r="K265" s="17">
        <f>$S$26*J265</f>
        <v>0</v>
      </c>
      <c r="L265" s="30" t="e">
        <f>0.98*$G$3/M265*206265</f>
        <v>#DIV/0!</v>
      </c>
      <c r="M265" s="31">
        <f>(POWER($G$3,-1/5))*(POWER(K265*K265/($R$18*$T$2),(3/5)))*206265</f>
        <v>0</v>
      </c>
      <c r="N265" s="32">
        <f>(((POWER($G$3,-1/5))*(POWER(G265*G265/($P$18*$T$2),(3/5)))+(POWER($G$3,-1/5))*(POWER(K265*K265/($R$18*$T$2),(3/5))))/2)*206265</f>
        <v>0</v>
      </c>
      <c r="O265" s="30" t="e">
        <f>0.98*$G$3/N265*206265</f>
        <v>#DIV/0!</v>
      </c>
    </row>
    <row r="266" spans="1:15" s="58" customFormat="1" ht="12">
      <c r="A266" s="40">
        <v>256</v>
      </c>
      <c r="B266" s="40">
        <f>blismm!P259</f>
        <v>10322</v>
      </c>
      <c r="C266" s="28">
        <f>B266/(32766/2)</f>
        <v>0.630043337606055</v>
      </c>
      <c r="D266" s="17">
        <f>SQRT(2*LN(1/C266))</f>
        <v>0.9612145151958442</v>
      </c>
      <c r="E266" s="11">
        <f>D266*$U$24</f>
        <v>0.9913245598843541</v>
      </c>
      <c r="F266">
        <f>blismm!K258</f>
        <v>0</v>
      </c>
      <c r="G266" s="17">
        <f>$S$26*F266</f>
        <v>0</v>
      </c>
      <c r="H266" s="30" t="e">
        <f>0.98*$G$3/I266*206265</f>
        <v>#DIV/0!</v>
      </c>
      <c r="I266" s="31">
        <f>(POWER($G$3,-1/5))*(POWER(G266*G266/($P$18*$T$2),(3/5)))*206265</f>
        <v>0</v>
      </c>
      <c r="J266">
        <f>blismm!L258</f>
        <v>0</v>
      </c>
      <c r="K266" s="17">
        <f>$S$26*J266</f>
        <v>0</v>
      </c>
      <c r="L266" s="30" t="e">
        <f>0.98*$G$3/M266*206265</f>
        <v>#DIV/0!</v>
      </c>
      <c r="M266" s="31">
        <f>(POWER($G$3,-1/5))*(POWER(K266*K266/($R$18*$T$2),(3/5)))*206265</f>
        <v>0</v>
      </c>
      <c r="N266" s="32">
        <f>(((POWER($G$3,-1/5))*(POWER(G266*G266/($P$18*$T$2),(3/5)))+(POWER($G$3,-1/5))*(POWER(K266*K266/($R$18*$T$2),(3/5))))/2)*206265</f>
        <v>0</v>
      </c>
      <c r="O266" s="30" t="e">
        <f>0.98*$G$3/N266*206265</f>
        <v>#DIV/0!</v>
      </c>
    </row>
    <row r="267" spans="1:15" s="58" customFormat="1" ht="12">
      <c r="A267" s="40">
        <v>257</v>
      </c>
      <c r="B267" s="40">
        <f>blismm!P260</f>
        <v>4971</v>
      </c>
      <c r="C267" s="28">
        <f>B267/(32766/2)</f>
        <v>0.3034242812671672</v>
      </c>
      <c r="D267" s="17">
        <f>SQRT(2*LN(1/C267))</f>
        <v>1.5444242841431826</v>
      </c>
      <c r="E267" s="11">
        <f>D267*$U$24</f>
        <v>1.5928033748439678</v>
      </c>
      <c r="F267">
        <f>blismm!K259</f>
        <v>0</v>
      </c>
      <c r="G267" s="17">
        <f>$S$26*F267</f>
        <v>0</v>
      </c>
      <c r="H267" s="30" t="e">
        <f>0.98*$G$3/I267*206265</f>
        <v>#DIV/0!</v>
      </c>
      <c r="I267" s="31">
        <f>(POWER($G$3,-1/5))*(POWER(G267*G267/($P$18*$T$2),(3/5)))*206265</f>
        <v>0</v>
      </c>
      <c r="J267">
        <f>blismm!L259</f>
        <v>0</v>
      </c>
      <c r="K267" s="17">
        <f>$S$26*J267</f>
        <v>0</v>
      </c>
      <c r="L267" s="30" t="e">
        <f>0.98*$G$3/M267*206265</f>
        <v>#DIV/0!</v>
      </c>
      <c r="M267" s="31">
        <f>(POWER($G$3,-1/5))*(POWER(K267*K267/($R$18*$T$2),(3/5)))*206265</f>
        <v>0</v>
      </c>
      <c r="N267" s="32">
        <f>(((POWER($G$3,-1/5))*(POWER(G267*G267/($P$18*$T$2),(3/5)))+(POWER($G$3,-1/5))*(POWER(K267*K267/($R$18*$T$2),(3/5))))/2)*206265</f>
        <v>0</v>
      </c>
      <c r="O267" s="30" t="e">
        <f>0.98*$G$3/N267*206265</f>
        <v>#DIV/0!</v>
      </c>
    </row>
    <row r="268" spans="1:15" s="58" customFormat="1" ht="12">
      <c r="A268" s="40">
        <v>258</v>
      </c>
      <c r="B268" s="40">
        <f>blismm!P261</f>
        <v>3548</v>
      </c>
      <c r="C268" s="28">
        <f>B268/(32766/2)</f>
        <v>0.21656595251174998</v>
      </c>
      <c r="D268" s="17">
        <f>SQRT(2*LN(1/C268))</f>
        <v>1.7492056182111886</v>
      </c>
      <c r="E268" s="11">
        <f>D268*$U$24</f>
        <v>1.8039994842016542</v>
      </c>
      <c r="F268">
        <f>blismm!K260</f>
        <v>0</v>
      </c>
      <c r="G268" s="17">
        <f>$S$26*F268</f>
        <v>0</v>
      </c>
      <c r="H268" s="30" t="e">
        <f>0.98*$G$3/I268*206265</f>
        <v>#DIV/0!</v>
      </c>
      <c r="I268" s="31">
        <f>(POWER($G$3,-1/5))*(POWER(G268*G268/($P$18*$T$2),(3/5)))*206265</f>
        <v>0</v>
      </c>
      <c r="J268">
        <f>blismm!L260</f>
        <v>0</v>
      </c>
      <c r="K268" s="17">
        <f>$S$26*J268</f>
        <v>0</v>
      </c>
      <c r="L268" s="30" t="e">
        <f>0.98*$G$3/M268*206265</f>
        <v>#DIV/0!</v>
      </c>
      <c r="M268" s="31">
        <f>(POWER($G$3,-1/5))*(POWER(K268*K268/($R$18*$T$2),(3/5)))*206265</f>
        <v>0</v>
      </c>
      <c r="N268" s="32">
        <f>(((POWER($G$3,-1/5))*(POWER(G268*G268/($P$18*$T$2),(3/5)))+(POWER($G$3,-1/5))*(POWER(K268*K268/($R$18*$T$2),(3/5))))/2)*206265</f>
        <v>0</v>
      </c>
      <c r="O268" s="30" t="e">
        <f>0.98*$G$3/N268*206265</f>
        <v>#DIV/0!</v>
      </c>
    </row>
    <row r="269" spans="1:15" s="58" customFormat="1" ht="12">
      <c r="A269" s="40">
        <v>259</v>
      </c>
      <c r="B269" s="40">
        <f>blismm!P262</f>
        <v>6934</v>
      </c>
      <c r="C269" s="28">
        <f>B269/(32766/2)</f>
        <v>0.42324360617713486</v>
      </c>
      <c r="D269" s="17">
        <f>SQRT(2*LN(1/C269))</f>
        <v>1.3113408134999036</v>
      </c>
      <c r="E269" s="11">
        <f>D269*$U$24</f>
        <v>1.3524185644827882</v>
      </c>
      <c r="F269">
        <f>blismm!K261</f>
        <v>0</v>
      </c>
      <c r="G269" s="17">
        <f>$S$26*F269</f>
        <v>0</v>
      </c>
      <c r="H269" s="30" t="e">
        <f>0.98*$G$3/I269*206265</f>
        <v>#DIV/0!</v>
      </c>
      <c r="I269" s="31">
        <f>(POWER($G$3,-1/5))*(POWER(G269*G269/($P$18*$T$2),(3/5)))*206265</f>
        <v>0</v>
      </c>
      <c r="J269">
        <f>blismm!L261</f>
        <v>0</v>
      </c>
      <c r="K269" s="17">
        <f>$S$26*J269</f>
        <v>0</v>
      </c>
      <c r="L269" s="30" t="e">
        <f>0.98*$G$3/M269*206265</f>
        <v>#DIV/0!</v>
      </c>
      <c r="M269" s="31">
        <f>(POWER($G$3,-1/5))*(POWER(K269*K269/($R$18*$T$2),(3/5)))*206265</f>
        <v>0</v>
      </c>
      <c r="N269" s="32">
        <f>(((POWER($G$3,-1/5))*(POWER(G269*G269/($P$18*$T$2),(3/5)))+(POWER($G$3,-1/5))*(POWER(K269*K269/($R$18*$T$2),(3/5))))/2)*206265</f>
        <v>0</v>
      </c>
      <c r="O269" s="30" t="e">
        <f>0.98*$G$3/N269*206265</f>
        <v>#DIV/0!</v>
      </c>
    </row>
    <row r="270" spans="1:15" s="58" customFormat="1" ht="12">
      <c r="A270" s="40">
        <v>260</v>
      </c>
      <c r="B270" s="40">
        <f>blismm!P263</f>
        <v>5142</v>
      </c>
      <c r="C270" s="28">
        <f>B270/(32766/2)</f>
        <v>0.3138619300494415</v>
      </c>
      <c r="D270" s="17">
        <f>SQRT(2*LN(1/C270))</f>
        <v>1.5223679601163633</v>
      </c>
      <c r="E270" s="11">
        <f>D270*$U$24</f>
        <v>1.5700561364670085</v>
      </c>
      <c r="F270">
        <f>blismm!K262</f>
        <v>0</v>
      </c>
      <c r="G270" s="17">
        <f>$S$26*F270</f>
        <v>0</v>
      </c>
      <c r="H270" s="30" t="e">
        <f>0.98*$G$3/I270*206265</f>
        <v>#DIV/0!</v>
      </c>
      <c r="I270" s="31">
        <f>(POWER($G$3,-1/5))*(POWER(G270*G270/($P$18*$T$2),(3/5)))*206265</f>
        <v>0</v>
      </c>
      <c r="J270">
        <f>blismm!L262</f>
        <v>0</v>
      </c>
      <c r="K270" s="17">
        <f>$S$26*J270</f>
        <v>0</v>
      </c>
      <c r="L270" s="30" t="e">
        <f>0.98*$G$3/M270*206265</f>
        <v>#DIV/0!</v>
      </c>
      <c r="M270" s="31">
        <f>(POWER($G$3,-1/5))*(POWER(K270*K270/($R$18*$T$2),(3/5)))*206265</f>
        <v>0</v>
      </c>
      <c r="N270" s="32">
        <f>(((POWER($G$3,-1/5))*(POWER(G270*G270/($P$18*$T$2),(3/5)))+(POWER($G$3,-1/5))*(POWER(K270*K270/($R$18*$T$2),(3/5))))/2)*206265</f>
        <v>0</v>
      </c>
      <c r="O270" s="30" t="e">
        <f>0.98*$G$3/N270*206265</f>
        <v>#DIV/0!</v>
      </c>
    </row>
    <row r="271" spans="1:15" s="58" customFormat="1" ht="12">
      <c r="A271" s="40">
        <v>261</v>
      </c>
      <c r="B271" s="40">
        <f>blismm!P264</f>
        <v>6524</v>
      </c>
      <c r="C271" s="28">
        <f>B271/(32766/2)</f>
        <v>0.39821766465238356</v>
      </c>
      <c r="D271" s="17">
        <f>SQRT(2*LN(1/C271))</f>
        <v>1.3570236011796988</v>
      </c>
      <c r="E271" s="11">
        <f>D271*$U$24</f>
        <v>1.399532365486653</v>
      </c>
      <c r="F271">
        <f>blismm!K263</f>
        <v>0</v>
      </c>
      <c r="G271" s="17">
        <f>$S$26*F271</f>
        <v>0</v>
      </c>
      <c r="H271" s="30" t="e">
        <f>0.98*$G$3/I271*206265</f>
        <v>#DIV/0!</v>
      </c>
      <c r="I271" s="31">
        <f>(POWER($G$3,-1/5))*(POWER(G271*G271/($P$18*$T$2),(3/5)))*206265</f>
        <v>0</v>
      </c>
      <c r="J271">
        <f>blismm!L263</f>
        <v>0</v>
      </c>
      <c r="K271" s="17">
        <f>$S$26*J271</f>
        <v>0</v>
      </c>
      <c r="L271" s="30" t="e">
        <f>0.98*$G$3/M271*206265</f>
        <v>#DIV/0!</v>
      </c>
      <c r="M271" s="31">
        <f>(POWER($G$3,-1/5))*(POWER(K271*K271/($R$18*$T$2),(3/5)))*206265</f>
        <v>0</v>
      </c>
      <c r="N271" s="32">
        <f>(((POWER($G$3,-1/5))*(POWER(G271*G271/($P$18*$T$2),(3/5)))+(POWER($G$3,-1/5))*(POWER(K271*K271/($R$18*$T$2),(3/5))))/2)*206265</f>
        <v>0</v>
      </c>
      <c r="O271" s="30" t="e">
        <f>0.98*$G$3/N271*206265</f>
        <v>#DIV/0!</v>
      </c>
    </row>
    <row r="272" spans="1:15" s="58" customFormat="1" ht="12">
      <c r="A272" s="40">
        <v>262</v>
      </c>
      <c r="B272" s="40">
        <f>blismm!P265</f>
        <v>6308</v>
      </c>
      <c r="C272" s="28">
        <f>B272/(32766/2)</f>
        <v>0.3850332661905634</v>
      </c>
      <c r="D272" s="17">
        <f>SQRT(2*LN(1/C272))</f>
        <v>1.3816117708946565</v>
      </c>
      <c r="E272" s="11">
        <f>D272*$U$24</f>
        <v>1.4248907596179317</v>
      </c>
      <c r="F272">
        <f>blismm!K264</f>
        <v>0</v>
      </c>
      <c r="G272" s="17">
        <f>$S$26*F272</f>
        <v>0</v>
      </c>
      <c r="H272" s="30" t="e">
        <f>0.98*$G$3/I272*206265</f>
        <v>#DIV/0!</v>
      </c>
      <c r="I272" s="31">
        <f>(POWER($G$3,-1/5))*(POWER(G272*G272/($P$18*$T$2),(3/5)))*206265</f>
        <v>0</v>
      </c>
      <c r="J272">
        <f>blismm!L264</f>
        <v>0</v>
      </c>
      <c r="K272" s="17">
        <f>$S$26*J272</f>
        <v>0</v>
      </c>
      <c r="L272" s="30" t="e">
        <f>0.98*$G$3/M272*206265</f>
        <v>#DIV/0!</v>
      </c>
      <c r="M272" s="31">
        <f>(POWER($G$3,-1/5))*(POWER(K272*K272/($R$18*$T$2),(3/5)))*206265</f>
        <v>0</v>
      </c>
      <c r="N272" s="32">
        <f>(((POWER($G$3,-1/5))*(POWER(G272*G272/($P$18*$T$2),(3/5)))+(POWER($G$3,-1/5))*(POWER(K272*K272/($R$18*$T$2),(3/5))))/2)*206265</f>
        <v>0</v>
      </c>
      <c r="O272" s="30" t="e">
        <f>0.98*$G$3/N272*206265</f>
        <v>#DIV/0!</v>
      </c>
    </row>
    <row r="273" spans="1:15" s="58" customFormat="1" ht="12">
      <c r="A273" s="40">
        <v>263</v>
      </c>
      <c r="B273" s="40">
        <f>blismm!P266</f>
        <v>7838</v>
      </c>
      <c r="C273" s="28">
        <f>B273/(32766/2)</f>
        <v>0.478422755295123</v>
      </c>
      <c r="D273" s="17">
        <f>SQRT(2*LN(1/C273))</f>
        <v>1.2142985728894575</v>
      </c>
      <c r="E273" s="11">
        <f>D273*$U$24</f>
        <v>1.2523364756852198</v>
      </c>
      <c r="F273">
        <f>blismm!K265</f>
        <v>0</v>
      </c>
      <c r="G273" s="17">
        <f>$S$26*F273</f>
        <v>0</v>
      </c>
      <c r="H273" s="30" t="e">
        <f>0.98*$G$3/I273*206265</f>
        <v>#DIV/0!</v>
      </c>
      <c r="I273" s="31">
        <f>(POWER($G$3,-1/5))*(POWER(G273*G273/($P$18*$T$2),(3/5)))*206265</f>
        <v>0</v>
      </c>
      <c r="J273">
        <f>blismm!L265</f>
        <v>0</v>
      </c>
      <c r="K273" s="17">
        <f>$S$26*J273</f>
        <v>0</v>
      </c>
      <c r="L273" s="30" t="e">
        <f>0.98*$G$3/M273*206265</f>
        <v>#DIV/0!</v>
      </c>
      <c r="M273" s="31">
        <f>(POWER($G$3,-1/5))*(POWER(K273*K273/($R$18*$T$2),(3/5)))*206265</f>
        <v>0</v>
      </c>
      <c r="N273" s="32">
        <f>(((POWER($G$3,-1/5))*(POWER(G273*G273/($P$18*$T$2),(3/5)))+(POWER($G$3,-1/5))*(POWER(K273*K273/($R$18*$T$2),(3/5))))/2)*206265</f>
        <v>0</v>
      </c>
      <c r="O273" s="30" t="e">
        <f>0.98*$G$3/N273*206265</f>
        <v>#DIV/0!</v>
      </c>
    </row>
    <row r="274" spans="1:15" s="58" customFormat="1" ht="12">
      <c r="A274" s="40">
        <v>264</v>
      </c>
      <c r="B274" s="40">
        <f>blismm!P267</f>
        <v>8849</v>
      </c>
      <c r="C274" s="28">
        <f>B274/(32766/2)</f>
        <v>0.5401330647622535</v>
      </c>
      <c r="D274" s="17">
        <f>SQRT(2*LN(1/C274))</f>
        <v>1.1099006744325488</v>
      </c>
      <c r="E274" s="11">
        <f>D274*$U$24</f>
        <v>1.1446683130591484</v>
      </c>
      <c r="F274">
        <f>blismm!K266</f>
        <v>0</v>
      </c>
      <c r="G274" s="17">
        <f>$S$26*F274</f>
        <v>0</v>
      </c>
      <c r="H274" s="30" t="e">
        <f>0.98*$G$3/I274*206265</f>
        <v>#DIV/0!</v>
      </c>
      <c r="I274" s="31">
        <f>(POWER($G$3,-1/5))*(POWER(G274*G274/($P$18*$T$2),(3/5)))*206265</f>
        <v>0</v>
      </c>
      <c r="J274">
        <f>blismm!L266</f>
        <v>0</v>
      </c>
      <c r="K274" s="17">
        <f>$S$26*J274</f>
        <v>0</v>
      </c>
      <c r="L274" s="30" t="e">
        <f>0.98*$G$3/M274*206265</f>
        <v>#DIV/0!</v>
      </c>
      <c r="M274" s="31">
        <f>(POWER($G$3,-1/5))*(POWER(K274*K274/($R$18*$T$2),(3/5)))*206265</f>
        <v>0</v>
      </c>
      <c r="N274" s="32">
        <f>(((POWER($G$3,-1/5))*(POWER(G274*G274/($P$18*$T$2),(3/5)))+(POWER($G$3,-1/5))*(POWER(K274*K274/($R$18*$T$2),(3/5))))/2)*206265</f>
        <v>0</v>
      </c>
      <c r="O274" s="30" t="e">
        <f>0.98*$G$3/N274*206265</f>
        <v>#DIV/0!</v>
      </c>
    </row>
    <row r="275" spans="1:15" s="58" customFormat="1" ht="12">
      <c r="A275" s="40">
        <v>265</v>
      </c>
      <c r="B275" s="40">
        <f>blismm!P268</f>
        <v>1284</v>
      </c>
      <c r="C275" s="28">
        <f>B275/(32766/2)</f>
        <v>0.07837392418970884</v>
      </c>
      <c r="D275" s="17">
        <f>SQRT(2*LN(1/C275))</f>
        <v>2.256663026049905</v>
      </c>
      <c r="E275" s="11">
        <f>D275*$U$24</f>
        <v>2.3273529953409184</v>
      </c>
      <c r="F275">
        <f>blismm!K267</f>
        <v>0</v>
      </c>
      <c r="G275" s="17">
        <f>$S$26*F275</f>
        <v>0</v>
      </c>
      <c r="H275" s="30" t="e">
        <f>0.98*$G$3/I275*206265</f>
        <v>#DIV/0!</v>
      </c>
      <c r="I275" s="31">
        <f>(POWER($G$3,-1/5))*(POWER(G275*G275/($P$18*$T$2),(3/5)))*206265</f>
        <v>0</v>
      </c>
      <c r="J275">
        <f>blismm!L267</f>
        <v>0</v>
      </c>
      <c r="K275" s="17">
        <f>$S$26*J275</f>
        <v>0</v>
      </c>
      <c r="L275" s="30" t="e">
        <f>0.98*$G$3/M275*206265</f>
        <v>#DIV/0!</v>
      </c>
      <c r="M275" s="31">
        <f>(POWER($G$3,-1/5))*(POWER(K275*K275/($R$18*$T$2),(3/5)))*206265</f>
        <v>0</v>
      </c>
      <c r="N275" s="32">
        <f>(((POWER($G$3,-1/5))*(POWER(G275*G275/($P$18*$T$2),(3/5)))+(POWER($G$3,-1/5))*(POWER(K275*K275/($R$18*$T$2),(3/5))))/2)*206265</f>
        <v>0</v>
      </c>
      <c r="O275" s="30" t="e">
        <f>0.98*$G$3/N275*206265</f>
        <v>#DIV/0!</v>
      </c>
    </row>
    <row r="276" spans="1:15" s="58" customFormat="1" ht="12">
      <c r="A276" s="40">
        <v>266</v>
      </c>
      <c r="B276" s="40">
        <f>blismm!P269</f>
        <v>5124</v>
      </c>
      <c r="C276" s="28">
        <f>B276/(32766/2)</f>
        <v>0.31276323017762314</v>
      </c>
      <c r="D276" s="17">
        <f>SQRT(2*LN(1/C276))</f>
        <v>1.5246696873773273</v>
      </c>
      <c r="E276" s="11">
        <f>D276*$U$24</f>
        <v>1.5724299653344223</v>
      </c>
      <c r="F276">
        <f>blismm!K268</f>
        <v>0</v>
      </c>
      <c r="G276" s="17">
        <f>$S$26*F276</f>
        <v>0</v>
      </c>
      <c r="H276" s="30" t="e">
        <f>0.98*$G$3/I276*206265</f>
        <v>#DIV/0!</v>
      </c>
      <c r="I276" s="31">
        <f>(POWER($G$3,-1/5))*(POWER(G276*G276/($P$18*$T$2),(3/5)))*206265</f>
        <v>0</v>
      </c>
      <c r="J276">
        <f>blismm!L268</f>
        <v>0</v>
      </c>
      <c r="K276" s="17">
        <f>$S$26*J276</f>
        <v>0</v>
      </c>
      <c r="L276" s="30" t="e">
        <f>0.98*$G$3/M276*206265</f>
        <v>#DIV/0!</v>
      </c>
      <c r="M276" s="31">
        <f>(POWER($G$3,-1/5))*(POWER(K276*K276/($R$18*$T$2),(3/5)))*206265</f>
        <v>0</v>
      </c>
      <c r="N276" s="32">
        <f>(((POWER($G$3,-1/5))*(POWER(G276*G276/($P$18*$T$2),(3/5)))+(POWER($G$3,-1/5))*(POWER(K276*K276/($R$18*$T$2),(3/5))))/2)*206265</f>
        <v>0</v>
      </c>
      <c r="O276" s="30" t="e">
        <f>0.98*$G$3/N276*206265</f>
        <v>#DIV/0!</v>
      </c>
    </row>
    <row r="277" spans="1:15" s="58" customFormat="1" ht="12">
      <c r="A277" s="40">
        <v>267</v>
      </c>
      <c r="B277" s="40">
        <f>blismm!P270</f>
        <v>5118</v>
      </c>
      <c r="C277" s="28">
        <f>B277/(32766/2)</f>
        <v>0.31239699688701705</v>
      </c>
      <c r="D277" s="17">
        <f>SQRT(2*LN(1/C277))</f>
        <v>1.5254379529174757</v>
      </c>
      <c r="E277" s="11">
        <f>D277*$U$24</f>
        <v>1.5732222967926157</v>
      </c>
      <c r="F277">
        <f>blismm!K269</f>
        <v>0</v>
      </c>
      <c r="G277" s="17">
        <f>$S$26*F277</f>
        <v>0</v>
      </c>
      <c r="H277" s="30" t="e">
        <f>0.98*$G$3/I277*206265</f>
        <v>#DIV/0!</v>
      </c>
      <c r="I277" s="31">
        <f>(POWER($G$3,-1/5))*(POWER(G277*G277/($P$18*$T$2),(3/5)))*206265</f>
        <v>0</v>
      </c>
      <c r="J277">
        <f>blismm!L269</f>
        <v>0</v>
      </c>
      <c r="K277" s="17">
        <f>$S$26*J277</f>
        <v>0</v>
      </c>
      <c r="L277" s="30" t="e">
        <f>0.98*$G$3/M277*206265</f>
        <v>#DIV/0!</v>
      </c>
      <c r="M277" s="31">
        <f>(POWER($G$3,-1/5))*(POWER(K277*K277/($R$18*$T$2),(3/5)))*206265</f>
        <v>0</v>
      </c>
      <c r="N277" s="32">
        <f>(((POWER($G$3,-1/5))*(POWER(G277*G277/($P$18*$T$2),(3/5)))+(POWER($G$3,-1/5))*(POWER(K277*K277/($R$18*$T$2),(3/5))))/2)*206265</f>
        <v>0</v>
      </c>
      <c r="O277" s="30" t="e">
        <f>0.98*$G$3/N277*206265</f>
        <v>#DIV/0!</v>
      </c>
    </row>
    <row r="278" spans="1:15" s="58" customFormat="1" ht="12">
      <c r="A278" s="40">
        <v>268</v>
      </c>
      <c r="B278" s="40">
        <f>blismm!P271</f>
        <v>5009</v>
      </c>
      <c r="C278" s="28">
        <f>B278/(32766/2)</f>
        <v>0.30574375877433924</v>
      </c>
      <c r="D278" s="17">
        <f>SQRT(2*LN(1/C278))</f>
        <v>1.5394855747701222</v>
      </c>
      <c r="E278" s="11">
        <f>D278*$U$24</f>
        <v>1.5877099603997964</v>
      </c>
      <c r="F278">
        <f>blismm!K270</f>
        <v>0</v>
      </c>
      <c r="G278" s="17">
        <f>$S$26*F278</f>
        <v>0</v>
      </c>
      <c r="H278" s="30" t="e">
        <f>0.98*$G$3/I278*206265</f>
        <v>#DIV/0!</v>
      </c>
      <c r="I278" s="31">
        <f>(POWER($G$3,-1/5))*(POWER(G278*G278/($P$18*$T$2),(3/5)))*206265</f>
        <v>0</v>
      </c>
      <c r="J278">
        <f>blismm!L270</f>
        <v>0</v>
      </c>
      <c r="K278" s="17">
        <f>$S$26*J278</f>
        <v>0</v>
      </c>
      <c r="L278" s="30" t="e">
        <f>0.98*$G$3/M278*206265</f>
        <v>#DIV/0!</v>
      </c>
      <c r="M278" s="31">
        <f>(POWER($G$3,-1/5))*(POWER(K278*K278/($R$18*$T$2),(3/5)))*206265</f>
        <v>0</v>
      </c>
      <c r="N278" s="32">
        <f>(((POWER($G$3,-1/5))*(POWER(G278*G278/($P$18*$T$2),(3/5)))+(POWER($G$3,-1/5))*(POWER(K278*K278/($R$18*$T$2),(3/5))))/2)*206265</f>
        <v>0</v>
      </c>
      <c r="O278" s="30" t="e">
        <f>0.98*$G$3/N278*206265</f>
        <v>#DIV/0!</v>
      </c>
    </row>
    <row r="279" spans="1:15" s="58" customFormat="1" ht="12">
      <c r="A279" s="40">
        <v>269</v>
      </c>
      <c r="B279" s="40">
        <f>blismm!P272</f>
        <v>3480</v>
      </c>
      <c r="C279" s="28">
        <f>B279/(32766/2)</f>
        <v>0.21241530855154733</v>
      </c>
      <c r="D279" s="17">
        <f>SQRT(2*LN(1/C279))</f>
        <v>1.760234028788072</v>
      </c>
      <c r="E279" s="11">
        <f>D279*$U$24</f>
        <v>1.8153733597398585</v>
      </c>
      <c r="F279">
        <f>blismm!K271</f>
        <v>0</v>
      </c>
      <c r="G279" s="17">
        <f>$S$26*F279</f>
        <v>0</v>
      </c>
      <c r="H279" s="30" t="e">
        <f>0.98*$G$3/I279*206265</f>
        <v>#DIV/0!</v>
      </c>
      <c r="I279" s="31">
        <f>(POWER($G$3,-1/5))*(POWER(G279*G279/($P$18*$T$2),(3/5)))*206265</f>
        <v>0</v>
      </c>
      <c r="J279">
        <f>blismm!L271</f>
        <v>0</v>
      </c>
      <c r="K279" s="17">
        <f>$S$26*J279</f>
        <v>0</v>
      </c>
      <c r="L279" s="30" t="e">
        <f>0.98*$G$3/M279*206265</f>
        <v>#DIV/0!</v>
      </c>
      <c r="M279" s="31">
        <f>(POWER($G$3,-1/5))*(POWER(K279*K279/($R$18*$T$2),(3/5)))*206265</f>
        <v>0</v>
      </c>
      <c r="N279" s="32">
        <f>(((POWER($G$3,-1/5))*(POWER(G279*G279/($P$18*$T$2),(3/5)))+(POWER($G$3,-1/5))*(POWER(K279*K279/($R$18*$T$2),(3/5))))/2)*206265</f>
        <v>0</v>
      </c>
      <c r="O279" s="30" t="e">
        <f>0.98*$G$3/N279*206265</f>
        <v>#DIV/0!</v>
      </c>
    </row>
    <row r="280" spans="1:15" s="58" customFormat="1" ht="12">
      <c r="A280" s="40">
        <v>270</v>
      </c>
      <c r="B280" s="40">
        <f>blismm!P273</f>
        <v>6091</v>
      </c>
      <c r="C280" s="28">
        <f>B280/(32766/2)</f>
        <v>0.37178782884697553</v>
      </c>
      <c r="D280" s="17">
        <f>SQRT(2*LN(1/C280))</f>
        <v>1.406720967344824</v>
      </c>
      <c r="E280" s="11">
        <f>D280*$U$24</f>
        <v>1.4507865016469006</v>
      </c>
      <c r="F280">
        <f>blismm!K272</f>
        <v>0</v>
      </c>
      <c r="G280" s="17">
        <f>$S$26*F280</f>
        <v>0</v>
      </c>
      <c r="H280" s="30" t="e">
        <f>0.98*$G$3/I280*206265</f>
        <v>#DIV/0!</v>
      </c>
      <c r="I280" s="31">
        <f>(POWER($G$3,-1/5))*(POWER(G280*G280/($P$18*$T$2),(3/5)))*206265</f>
        <v>0</v>
      </c>
      <c r="J280">
        <f>blismm!L272</f>
        <v>0</v>
      </c>
      <c r="K280" s="17">
        <f>$S$26*J280</f>
        <v>0</v>
      </c>
      <c r="L280" s="30" t="e">
        <f>0.98*$G$3/M280*206265</f>
        <v>#DIV/0!</v>
      </c>
      <c r="M280" s="31">
        <f>(POWER($G$3,-1/5))*(POWER(K280*K280/($R$18*$T$2),(3/5)))*206265</f>
        <v>0</v>
      </c>
      <c r="N280" s="32">
        <f>(((POWER($G$3,-1/5))*(POWER(G280*G280/($P$18*$T$2),(3/5)))+(POWER($G$3,-1/5))*(POWER(K280*K280/($R$18*$T$2),(3/5))))/2)*206265</f>
        <v>0</v>
      </c>
      <c r="O280" s="30" t="e">
        <f>0.98*$G$3/N280*206265</f>
        <v>#DIV/0!</v>
      </c>
    </row>
    <row r="281" spans="1:15" s="58" customFormat="1" ht="12">
      <c r="A281" s="40">
        <v>271</v>
      </c>
      <c r="B281" s="40">
        <f>blismm!P274</f>
        <v>3257</v>
      </c>
      <c r="C281" s="28">
        <f>B281/(32766/2)</f>
        <v>0.19880363791735337</v>
      </c>
      <c r="D281" s="17">
        <f>SQRT(2*LN(1/C281))</f>
        <v>1.797463593814367</v>
      </c>
      <c r="E281" s="11">
        <f>D281*$U$24</f>
        <v>1.853769140890602</v>
      </c>
      <c r="F281">
        <f>blismm!K273</f>
        <v>0</v>
      </c>
      <c r="G281" s="17">
        <f>$S$26*F281</f>
        <v>0</v>
      </c>
      <c r="H281" s="30" t="e">
        <f>0.98*$G$3/I281*206265</f>
        <v>#DIV/0!</v>
      </c>
      <c r="I281" s="31">
        <f>(POWER($G$3,-1/5))*(POWER(G281*G281/($P$18*$T$2),(3/5)))*206265</f>
        <v>0</v>
      </c>
      <c r="J281">
        <f>blismm!L273</f>
        <v>0</v>
      </c>
      <c r="K281" s="17">
        <f>$S$26*J281</f>
        <v>0</v>
      </c>
      <c r="L281" s="30" t="e">
        <f>0.98*$G$3/M281*206265</f>
        <v>#DIV/0!</v>
      </c>
      <c r="M281" s="31">
        <f>(POWER($G$3,-1/5))*(POWER(K281*K281/($R$18*$T$2),(3/5)))*206265</f>
        <v>0</v>
      </c>
      <c r="N281" s="32">
        <f>(((POWER($G$3,-1/5))*(POWER(G281*G281/($P$18*$T$2),(3/5)))+(POWER($G$3,-1/5))*(POWER(K281*K281/($R$18*$T$2),(3/5))))/2)*206265</f>
        <v>0</v>
      </c>
      <c r="O281" s="30" t="e">
        <f>0.98*$G$3/N281*206265</f>
        <v>#DIV/0!</v>
      </c>
    </row>
    <row r="282" spans="1:15" s="58" customFormat="1" ht="12">
      <c r="A282" s="40">
        <v>272</v>
      </c>
      <c r="B282" s="40">
        <f>blismm!P275</f>
        <v>2819</v>
      </c>
      <c r="C282" s="28">
        <f>B282/(32766/2)</f>
        <v>0.1720686077031069</v>
      </c>
      <c r="D282" s="17">
        <f>SQRT(2*LN(1/C282))</f>
        <v>1.8760927480837137</v>
      </c>
      <c r="E282" s="11">
        <f>D282*$U$24</f>
        <v>1.9348613534174361</v>
      </c>
      <c r="F282">
        <f>blismm!K274</f>
        <v>0</v>
      </c>
      <c r="G282" s="17">
        <f>$S$26*F282</f>
        <v>0</v>
      </c>
      <c r="H282" s="30" t="e">
        <f>0.98*$G$3/I282*206265</f>
        <v>#DIV/0!</v>
      </c>
      <c r="I282" s="31">
        <f>(POWER($G$3,-1/5))*(POWER(G282*G282/($P$18*$T$2),(3/5)))*206265</f>
        <v>0</v>
      </c>
      <c r="J282">
        <f>blismm!L274</f>
        <v>0</v>
      </c>
      <c r="K282" s="17">
        <f>$S$26*J282</f>
        <v>0</v>
      </c>
      <c r="L282" s="30" t="e">
        <f>0.98*$G$3/M282*206265</f>
        <v>#DIV/0!</v>
      </c>
      <c r="M282" s="31">
        <f>(POWER($G$3,-1/5))*(POWER(K282*K282/($R$18*$T$2),(3/5)))*206265</f>
        <v>0</v>
      </c>
      <c r="N282" s="32">
        <f>(((POWER($G$3,-1/5))*(POWER(G282*G282/($P$18*$T$2),(3/5)))+(POWER($G$3,-1/5))*(POWER(K282*K282/($R$18*$T$2),(3/5))))/2)*206265</f>
        <v>0</v>
      </c>
      <c r="O282" s="30" t="e">
        <f>0.98*$G$3/N282*206265</f>
        <v>#DIV/0!</v>
      </c>
    </row>
    <row r="283" spans="1:15" s="58" customFormat="1" ht="12">
      <c r="A283" s="40">
        <v>273</v>
      </c>
      <c r="B283" s="40">
        <f>blismm!P276</f>
        <v>7813</v>
      </c>
      <c r="C283" s="28">
        <f>B283/(32766/2)</f>
        <v>0.4768967832509308</v>
      </c>
      <c r="D283" s="17">
        <f>SQRT(2*LN(1/C283))</f>
        <v>1.2169266196640776</v>
      </c>
      <c r="E283" s="11">
        <f>D283*$U$24</f>
        <v>1.2550468460250548</v>
      </c>
      <c r="F283">
        <f>blismm!K275</f>
        <v>0</v>
      </c>
      <c r="G283" s="17">
        <f>$S$26*F283</f>
        <v>0</v>
      </c>
      <c r="H283" s="30" t="e">
        <f>0.98*$G$3/I283*206265</f>
        <v>#DIV/0!</v>
      </c>
      <c r="I283" s="31">
        <f>(POWER($G$3,-1/5))*(POWER(G283*G283/($P$18*$T$2),(3/5)))*206265</f>
        <v>0</v>
      </c>
      <c r="J283">
        <f>blismm!L275</f>
        <v>0</v>
      </c>
      <c r="K283" s="17">
        <f>$S$26*J283</f>
        <v>0</v>
      </c>
      <c r="L283" s="30" t="e">
        <f>0.98*$G$3/M283*206265</f>
        <v>#DIV/0!</v>
      </c>
      <c r="M283" s="31">
        <f>(POWER($G$3,-1/5))*(POWER(K283*K283/($R$18*$T$2),(3/5)))*206265</f>
        <v>0</v>
      </c>
      <c r="N283" s="32">
        <f>(((POWER($G$3,-1/5))*(POWER(G283*G283/($P$18*$T$2),(3/5)))+(POWER($G$3,-1/5))*(POWER(K283*K283/($R$18*$T$2),(3/5))))/2)*206265</f>
        <v>0</v>
      </c>
      <c r="O283" s="30" t="e">
        <f>0.98*$G$3/N283*206265</f>
        <v>#DIV/0!</v>
      </c>
    </row>
    <row r="284" spans="1:15" s="58" customFormat="1" ht="12">
      <c r="A284" s="40">
        <v>274</v>
      </c>
      <c r="B284" s="40">
        <f>blismm!P277</f>
        <v>8820</v>
      </c>
      <c r="C284" s="28">
        <f>B284/(32766/2)</f>
        <v>0.5383629371909907</v>
      </c>
      <c r="D284" s="17">
        <f>SQRT(2*LN(1/C284))</f>
        <v>1.1128542957812817</v>
      </c>
      <c r="E284" s="11">
        <f>D284*$U$24</f>
        <v>1.1477144565966304</v>
      </c>
      <c r="F284">
        <f>blismm!K276</f>
        <v>0</v>
      </c>
      <c r="G284" s="17">
        <f>$S$26*F284</f>
        <v>0</v>
      </c>
      <c r="H284" s="30" t="e">
        <f>0.98*$G$3/I284*206265</f>
        <v>#DIV/0!</v>
      </c>
      <c r="I284" s="31">
        <f>(POWER($G$3,-1/5))*(POWER(G284*G284/($P$18*$T$2),(3/5)))*206265</f>
        <v>0</v>
      </c>
      <c r="J284">
        <f>blismm!L276</f>
        <v>0</v>
      </c>
      <c r="K284" s="17">
        <f>$S$26*J284</f>
        <v>0</v>
      </c>
      <c r="L284" s="30" t="e">
        <f>0.98*$G$3/M284*206265</f>
        <v>#DIV/0!</v>
      </c>
      <c r="M284" s="31">
        <f>(POWER($G$3,-1/5))*(POWER(K284*K284/($R$18*$T$2),(3/5)))*206265</f>
        <v>0</v>
      </c>
      <c r="N284" s="32">
        <f>(((POWER($G$3,-1/5))*(POWER(G284*G284/($P$18*$T$2),(3/5)))+(POWER($G$3,-1/5))*(POWER(K284*K284/($R$18*$T$2),(3/5))))/2)*206265</f>
        <v>0</v>
      </c>
      <c r="O284" s="30" t="e">
        <f>0.98*$G$3/N284*206265</f>
        <v>#DIV/0!</v>
      </c>
    </row>
    <row r="285" spans="1:15" s="58" customFormat="1" ht="12">
      <c r="A285" s="40">
        <v>275</v>
      </c>
      <c r="B285" s="40">
        <f>blismm!P278</f>
        <v>3176</v>
      </c>
      <c r="C285" s="28">
        <f>B285/(32766/2)</f>
        <v>0.19385948849417078</v>
      </c>
      <c r="D285" s="17">
        <f>SQRT(2*LN(1/C285))</f>
        <v>1.8114202540842017</v>
      </c>
      <c r="E285" s="11">
        <f>D285*$U$24</f>
        <v>1.8681629935433894</v>
      </c>
      <c r="F285">
        <f>blismm!K277</f>
        <v>0</v>
      </c>
      <c r="G285" s="17">
        <f>$S$26*F285</f>
        <v>0</v>
      </c>
      <c r="H285" s="30" t="e">
        <f>0.98*$G$3/I285*206265</f>
        <v>#DIV/0!</v>
      </c>
      <c r="I285" s="31">
        <f>(POWER($G$3,-1/5))*(POWER(G285*G285/($P$18*$T$2),(3/5)))*206265</f>
        <v>0</v>
      </c>
      <c r="J285">
        <f>blismm!L277</f>
        <v>0</v>
      </c>
      <c r="K285" s="17">
        <f>$S$26*J285</f>
        <v>0</v>
      </c>
      <c r="L285" s="30" t="e">
        <f>0.98*$G$3/M285*206265</f>
        <v>#DIV/0!</v>
      </c>
      <c r="M285" s="31">
        <f>(POWER($G$3,-1/5))*(POWER(K285*K285/($R$18*$T$2),(3/5)))*206265</f>
        <v>0</v>
      </c>
      <c r="N285" s="32">
        <f>(((POWER($G$3,-1/5))*(POWER(G285*G285/($P$18*$T$2),(3/5)))+(POWER($G$3,-1/5))*(POWER(K285*K285/($R$18*$T$2),(3/5))))/2)*206265</f>
        <v>0</v>
      </c>
      <c r="O285" s="30" t="e">
        <f>0.98*$G$3/N285*206265</f>
        <v>#DIV/0!</v>
      </c>
    </row>
    <row r="286" spans="1:15" s="58" customFormat="1" ht="12">
      <c r="A286" s="40">
        <v>276</v>
      </c>
      <c r="B286" s="40">
        <f>blismm!P279</f>
        <v>3073</v>
      </c>
      <c r="C286" s="28">
        <f>B286/(32766/2)</f>
        <v>0.18757248367209914</v>
      </c>
      <c r="D286" s="17">
        <f>SQRT(2*LN(1/C286))</f>
        <v>1.8295299553108053</v>
      </c>
      <c r="E286" s="11">
        <f>D286*$U$24</f>
        <v>1.8868399811609164</v>
      </c>
      <c r="F286">
        <f>blismm!K278</f>
        <v>0</v>
      </c>
      <c r="G286" s="17">
        <f>$S$26*F286</f>
        <v>0</v>
      </c>
      <c r="H286" s="30" t="e">
        <f>0.98*$G$3/I286*206265</f>
        <v>#DIV/0!</v>
      </c>
      <c r="I286" s="31">
        <f>(POWER($G$3,-1/5))*(POWER(G286*G286/($P$18*$T$2),(3/5)))*206265</f>
        <v>0</v>
      </c>
      <c r="J286">
        <f>blismm!L278</f>
        <v>0</v>
      </c>
      <c r="K286" s="17">
        <f>$S$26*J286</f>
        <v>0</v>
      </c>
      <c r="L286" s="30" t="e">
        <f>0.98*$G$3/M286*206265</f>
        <v>#DIV/0!</v>
      </c>
      <c r="M286" s="31">
        <f>(POWER($G$3,-1/5))*(POWER(K286*K286/($R$18*$T$2),(3/5)))*206265</f>
        <v>0</v>
      </c>
      <c r="N286" s="32">
        <f>(((POWER($G$3,-1/5))*(POWER(G286*G286/($P$18*$T$2),(3/5)))+(POWER($G$3,-1/5))*(POWER(K286*K286/($R$18*$T$2),(3/5))))/2)*206265</f>
        <v>0</v>
      </c>
      <c r="O286" s="30" t="e">
        <f>0.98*$G$3/N286*206265</f>
        <v>#DIV/0!</v>
      </c>
    </row>
    <row r="287" spans="1:15" s="58" customFormat="1" ht="12">
      <c r="A287" s="40">
        <v>277</v>
      </c>
      <c r="B287" s="40">
        <f>blismm!P280</f>
        <v>6150</v>
      </c>
      <c r="C287" s="28">
        <f>B287/(32766/2)</f>
        <v>0.375389122871269</v>
      </c>
      <c r="D287" s="17">
        <f>SQRT(2*LN(1/C287))</f>
        <v>1.399851513568278</v>
      </c>
      <c r="E287" s="11">
        <f>D287*$U$24</f>
        <v>1.4437018622308044</v>
      </c>
      <c r="F287">
        <f>blismm!K279</f>
        <v>0</v>
      </c>
      <c r="G287" s="17">
        <f>$S$26*F287</f>
        <v>0</v>
      </c>
      <c r="H287" s="30" t="e">
        <f>0.98*$G$3/I287*206265</f>
        <v>#DIV/0!</v>
      </c>
      <c r="I287" s="31">
        <f>(POWER($G$3,-1/5))*(POWER(G287*G287/($P$18*$T$2),(3/5)))*206265</f>
        <v>0</v>
      </c>
      <c r="J287">
        <f>blismm!L279</f>
        <v>0</v>
      </c>
      <c r="K287" s="17">
        <f>$S$26*J287</f>
        <v>0</v>
      </c>
      <c r="L287" s="30" t="e">
        <f>0.98*$G$3/M287*206265</f>
        <v>#DIV/0!</v>
      </c>
      <c r="M287" s="31">
        <f>(POWER($G$3,-1/5))*(POWER(K287*K287/($R$18*$T$2),(3/5)))*206265</f>
        <v>0</v>
      </c>
      <c r="N287" s="32">
        <f>(((POWER($G$3,-1/5))*(POWER(G287*G287/($P$18*$T$2),(3/5)))+(POWER($G$3,-1/5))*(POWER(K287*K287/($R$18*$T$2),(3/5))))/2)*206265</f>
        <v>0</v>
      </c>
      <c r="O287" s="30" t="e">
        <f>0.98*$G$3/N287*206265</f>
        <v>#DIV/0!</v>
      </c>
    </row>
    <row r="288" spans="1:15" s="58" customFormat="1" ht="12">
      <c r="A288" s="40">
        <v>278</v>
      </c>
      <c r="B288" s="40">
        <f>blismm!P281</f>
        <v>6908</v>
      </c>
      <c r="C288" s="28">
        <f>B288/(32766/2)</f>
        <v>0.421656595251175</v>
      </c>
      <c r="D288" s="17">
        <f>SQRT(2*LN(1/C288))</f>
        <v>1.3142024589489203</v>
      </c>
      <c r="E288" s="11">
        <f>D288*$U$24</f>
        <v>1.3553698509754952</v>
      </c>
      <c r="F288">
        <f>blismm!K280</f>
        <v>0</v>
      </c>
      <c r="G288" s="17">
        <f>$S$26*F288</f>
        <v>0</v>
      </c>
      <c r="H288" s="30" t="e">
        <f>0.98*$G$3/I288*206265</f>
        <v>#DIV/0!</v>
      </c>
      <c r="I288" s="31">
        <f>(POWER($G$3,-1/5))*(POWER(G288*G288/($P$18*$T$2),(3/5)))*206265</f>
        <v>0</v>
      </c>
      <c r="J288">
        <f>blismm!L280</f>
        <v>0</v>
      </c>
      <c r="K288" s="17">
        <f>$S$26*J288</f>
        <v>0</v>
      </c>
      <c r="L288" s="30" t="e">
        <f>0.98*$G$3/M288*206265</f>
        <v>#DIV/0!</v>
      </c>
      <c r="M288" s="31">
        <f>(POWER($G$3,-1/5))*(POWER(K288*K288/($R$18*$T$2),(3/5)))*206265</f>
        <v>0</v>
      </c>
      <c r="N288" s="32">
        <f>(((POWER($G$3,-1/5))*(POWER(G288*G288/($P$18*$T$2),(3/5)))+(POWER($G$3,-1/5))*(POWER(K288*K288/($R$18*$T$2),(3/5))))/2)*206265</f>
        <v>0</v>
      </c>
      <c r="O288" s="30" t="e">
        <f>0.98*$G$3/N288*206265</f>
        <v>#DIV/0!</v>
      </c>
    </row>
    <row r="289" spans="1:15" s="58" customFormat="1" ht="12">
      <c r="A289" s="40">
        <v>279</v>
      </c>
      <c r="B289" s="40">
        <f>blismm!P282</f>
        <v>8139</v>
      </c>
      <c r="C289" s="28">
        <f>B289/(32766/2)</f>
        <v>0.4967954587071965</v>
      </c>
      <c r="D289" s="17">
        <f>SQRT(2*LN(1/C289))</f>
        <v>1.1828583089222664</v>
      </c>
      <c r="E289" s="11">
        <f>D289*$U$24</f>
        <v>1.2199113454492565</v>
      </c>
      <c r="F289">
        <f>blismm!K281</f>
        <v>0</v>
      </c>
      <c r="G289" s="17">
        <f>$S$26*F289</f>
        <v>0</v>
      </c>
      <c r="H289" s="30" t="e">
        <f>0.98*$G$3/I289*206265</f>
        <v>#DIV/0!</v>
      </c>
      <c r="I289" s="31">
        <f>(POWER($G$3,-1/5))*(POWER(G289*G289/($P$18*$T$2),(3/5)))*206265</f>
        <v>0</v>
      </c>
      <c r="J289">
        <f>blismm!L281</f>
        <v>0</v>
      </c>
      <c r="K289" s="17">
        <f>$S$26*J289</f>
        <v>0</v>
      </c>
      <c r="L289" s="30" t="e">
        <f>0.98*$G$3/M289*206265</f>
        <v>#DIV/0!</v>
      </c>
      <c r="M289" s="31">
        <f>(POWER($G$3,-1/5))*(POWER(K289*K289/($R$18*$T$2),(3/5)))*206265</f>
        <v>0</v>
      </c>
      <c r="N289" s="32">
        <f>(((POWER($G$3,-1/5))*(POWER(G289*G289/($P$18*$T$2),(3/5)))+(POWER($G$3,-1/5))*(POWER(K289*K289/($R$18*$T$2),(3/5))))/2)*206265</f>
        <v>0</v>
      </c>
      <c r="O289" s="30" t="e">
        <f>0.98*$G$3/N289*206265</f>
        <v>#DIV/0!</v>
      </c>
    </row>
    <row r="290" spans="1:15" s="58" customFormat="1" ht="12">
      <c r="A290" s="40">
        <v>280</v>
      </c>
      <c r="B290" s="40">
        <f>blismm!P283</f>
        <v>4221</v>
      </c>
      <c r="C290" s="28">
        <f>B290/(32766/2)</f>
        <v>0.25764511994140266</v>
      </c>
      <c r="D290" s="17">
        <f>SQRT(2*LN(1/C290))</f>
        <v>1.6469196367994188</v>
      </c>
      <c r="E290" s="11">
        <f>D290*$U$24</f>
        <v>1.6985093944221605</v>
      </c>
      <c r="F290">
        <f>blismm!K282</f>
        <v>0</v>
      </c>
      <c r="G290" s="17">
        <f>$S$26*F290</f>
        <v>0</v>
      </c>
      <c r="H290" s="30" t="e">
        <f>0.98*$G$3/I290*206265</f>
        <v>#DIV/0!</v>
      </c>
      <c r="I290" s="31">
        <f>(POWER($G$3,-1/5))*(POWER(G290*G290/($P$18*$T$2),(3/5)))*206265</f>
        <v>0</v>
      </c>
      <c r="J290">
        <f>blismm!L282</f>
        <v>0</v>
      </c>
      <c r="K290" s="17">
        <f>$S$26*J290</f>
        <v>0</v>
      </c>
      <c r="L290" s="30" t="e">
        <f>0.98*$G$3/M290*206265</f>
        <v>#DIV/0!</v>
      </c>
      <c r="M290" s="31">
        <f>(POWER($G$3,-1/5))*(POWER(K290*K290/($R$18*$T$2),(3/5)))*206265</f>
        <v>0</v>
      </c>
      <c r="N290" s="32">
        <f>(((POWER($G$3,-1/5))*(POWER(G290*G290/($P$18*$T$2),(3/5)))+(POWER($G$3,-1/5))*(POWER(K290*K290/($R$18*$T$2),(3/5))))/2)*206265</f>
        <v>0</v>
      </c>
      <c r="O290" s="30" t="e">
        <f>0.98*$G$3/N290*206265</f>
        <v>#DIV/0!</v>
      </c>
    </row>
    <row r="291" spans="1:15" s="58" customFormat="1" ht="12">
      <c r="A291" s="40">
        <v>281</v>
      </c>
      <c r="B291" s="40">
        <f>blismm!P284</f>
        <v>4381</v>
      </c>
      <c r="C291" s="28">
        <f>B291/(32766/2)</f>
        <v>0.2674113410242324</v>
      </c>
      <c r="D291" s="17">
        <f>SQRT(2*LN(1/C291))</f>
        <v>1.6241719139342148</v>
      </c>
      <c r="E291" s="11">
        <f>D291*$U$24</f>
        <v>1.675049099138204</v>
      </c>
      <c r="F291">
        <f>blismm!K283</f>
        <v>0</v>
      </c>
      <c r="G291" s="17">
        <f>$S$26*F291</f>
        <v>0</v>
      </c>
      <c r="H291" s="30" t="e">
        <f>0.98*$G$3/I291*206265</f>
        <v>#DIV/0!</v>
      </c>
      <c r="I291" s="31">
        <f>(POWER($G$3,-1/5))*(POWER(G291*G291/($P$18*$T$2),(3/5)))*206265</f>
        <v>0</v>
      </c>
      <c r="J291">
        <f>blismm!L283</f>
        <v>0</v>
      </c>
      <c r="K291" s="17">
        <f>$S$26*J291</f>
        <v>0</v>
      </c>
      <c r="L291" s="30" t="e">
        <f>0.98*$G$3/M291*206265</f>
        <v>#DIV/0!</v>
      </c>
      <c r="M291" s="31">
        <f>(POWER($G$3,-1/5))*(POWER(K291*K291/($R$18*$T$2),(3/5)))*206265</f>
        <v>0</v>
      </c>
      <c r="N291" s="32">
        <f>(((POWER($G$3,-1/5))*(POWER(G291*G291/($P$18*$T$2),(3/5)))+(POWER($G$3,-1/5))*(POWER(K291*K291/($R$18*$T$2),(3/5))))/2)*206265</f>
        <v>0</v>
      </c>
      <c r="O291" s="30" t="e">
        <f>0.98*$G$3/N291*206265</f>
        <v>#DIV/0!</v>
      </c>
    </row>
    <row r="292" spans="1:15" s="58" customFormat="1" ht="12">
      <c r="A292" s="40">
        <v>282</v>
      </c>
      <c r="B292" s="40">
        <f>blismm!P285</f>
        <v>5621</v>
      </c>
      <c r="C292" s="28">
        <f>B292/(32766/2)</f>
        <v>0.3430995544161631</v>
      </c>
      <c r="D292" s="17">
        <f>SQRT(2*LN(1/C292))</f>
        <v>1.4626924678948672</v>
      </c>
      <c r="E292" s="11">
        <f>D292*$U$24</f>
        <v>1.508511309451674</v>
      </c>
      <c r="F292">
        <f>blismm!K284</f>
        <v>0</v>
      </c>
      <c r="G292" s="17">
        <f>$S$26*F292</f>
        <v>0</v>
      </c>
      <c r="H292" s="30" t="e">
        <f>0.98*$G$3/I292*206265</f>
        <v>#DIV/0!</v>
      </c>
      <c r="I292" s="31">
        <f>(POWER($G$3,-1/5))*(POWER(G292*G292/($P$18*$T$2),(3/5)))*206265</f>
        <v>0</v>
      </c>
      <c r="J292">
        <f>blismm!L284</f>
        <v>0</v>
      </c>
      <c r="K292" s="17">
        <f>$S$26*J292</f>
        <v>0</v>
      </c>
      <c r="L292" s="30" t="e">
        <f>0.98*$G$3/M292*206265</f>
        <v>#DIV/0!</v>
      </c>
      <c r="M292" s="31">
        <f>(POWER($G$3,-1/5))*(POWER(K292*K292/($R$18*$T$2),(3/5)))*206265</f>
        <v>0</v>
      </c>
      <c r="N292" s="32">
        <f>(((POWER($G$3,-1/5))*(POWER(G292*G292/($P$18*$T$2),(3/5)))+(POWER($G$3,-1/5))*(POWER(K292*K292/($R$18*$T$2),(3/5))))/2)*206265</f>
        <v>0</v>
      </c>
      <c r="O292" s="30" t="e">
        <f>0.98*$G$3/N292*206265</f>
        <v>#DIV/0!</v>
      </c>
    </row>
    <row r="293" spans="1:15" s="58" customFormat="1" ht="12">
      <c r="A293" s="40">
        <v>283</v>
      </c>
      <c r="B293" s="40">
        <f>blismm!P286</f>
        <v>8373</v>
      </c>
      <c r="C293" s="28">
        <f>B293/(32766/2)</f>
        <v>0.511078557040835</v>
      </c>
      <c r="D293" s="17">
        <f>SQRT(2*LN(1/C293))</f>
        <v>1.1586474602879269</v>
      </c>
      <c r="E293" s="11">
        <f>D293*$U$24</f>
        <v>1.1949420919814462</v>
      </c>
      <c r="F293">
        <f>blismm!K285</f>
        <v>0</v>
      </c>
      <c r="G293" s="17">
        <f>$S$26*F293</f>
        <v>0</v>
      </c>
      <c r="H293" s="30" t="e">
        <f>0.98*$G$3/I293*206265</f>
        <v>#DIV/0!</v>
      </c>
      <c r="I293" s="31">
        <f>(POWER($G$3,-1/5))*(POWER(G293*G293/($P$18*$T$2),(3/5)))*206265</f>
        <v>0</v>
      </c>
      <c r="J293">
        <f>blismm!L285</f>
        <v>0</v>
      </c>
      <c r="K293" s="17">
        <f>$S$26*J293</f>
        <v>0</v>
      </c>
      <c r="L293" s="30" t="e">
        <f>0.98*$G$3/M293*206265</f>
        <v>#DIV/0!</v>
      </c>
      <c r="M293" s="31">
        <f>(POWER($G$3,-1/5))*(POWER(K293*K293/($R$18*$T$2),(3/5)))*206265</f>
        <v>0</v>
      </c>
      <c r="N293" s="32">
        <f>(((POWER($G$3,-1/5))*(POWER(G293*G293/($P$18*$T$2),(3/5)))+(POWER($G$3,-1/5))*(POWER(K293*K293/($R$18*$T$2),(3/5))))/2)*206265</f>
        <v>0</v>
      </c>
      <c r="O293" s="30" t="e">
        <f>0.98*$G$3/N293*206265</f>
        <v>#DIV/0!</v>
      </c>
    </row>
    <row r="294" spans="1:15" s="58" customFormat="1" ht="12">
      <c r="A294" s="40">
        <v>284</v>
      </c>
      <c r="B294" s="40">
        <f>blismm!P287</f>
        <v>4360</v>
      </c>
      <c r="C294" s="28">
        <f>B294/(32766/2)</f>
        <v>0.266129524507111</v>
      </c>
      <c r="D294" s="17">
        <f>SQRT(2*LN(1/C294))</f>
        <v>1.6271276252815472</v>
      </c>
      <c r="E294" s="11">
        <f>D294*$U$24</f>
        <v>1.6780973981434917</v>
      </c>
      <c r="F294">
        <f>blismm!K286</f>
        <v>0</v>
      </c>
      <c r="G294" s="17">
        <f>$S$26*F294</f>
        <v>0</v>
      </c>
      <c r="H294" s="30" t="e">
        <f>0.98*$G$3/I294*206265</f>
        <v>#DIV/0!</v>
      </c>
      <c r="I294" s="31">
        <f>(POWER($G$3,-1/5))*(POWER(G294*G294/($P$18*$T$2),(3/5)))*206265</f>
        <v>0</v>
      </c>
      <c r="J294">
        <f>blismm!L286</f>
        <v>0</v>
      </c>
      <c r="K294" s="17">
        <f>$S$26*J294</f>
        <v>0</v>
      </c>
      <c r="L294" s="30" t="e">
        <f>0.98*$G$3/M294*206265</f>
        <v>#DIV/0!</v>
      </c>
      <c r="M294" s="31">
        <f>(POWER($G$3,-1/5))*(POWER(K294*K294/($R$18*$T$2),(3/5)))*206265</f>
        <v>0</v>
      </c>
      <c r="N294" s="32">
        <f>(((POWER($G$3,-1/5))*(POWER(G294*G294/($P$18*$T$2),(3/5)))+(POWER($G$3,-1/5))*(POWER(K294*K294/($R$18*$T$2),(3/5))))/2)*206265</f>
        <v>0</v>
      </c>
      <c r="O294" s="30" t="e">
        <f>0.98*$G$3/N294*206265</f>
        <v>#DIV/0!</v>
      </c>
    </row>
    <row r="295" spans="1:15" s="58" customFormat="1" ht="12">
      <c r="A295" s="40">
        <v>285</v>
      </c>
      <c r="B295" s="40">
        <f>blismm!P288</f>
        <v>5794</v>
      </c>
      <c r="C295" s="28">
        <f>B295/(32766/2)</f>
        <v>0.3536592809619728</v>
      </c>
      <c r="D295" s="17">
        <f>SQRT(2*LN(1/C295))</f>
        <v>1.441819206759965</v>
      </c>
      <c r="E295" s="11">
        <f>D295*$U$24</f>
        <v>1.4869841934117212</v>
      </c>
      <c r="F295">
        <f>blismm!K287</f>
        <v>0</v>
      </c>
      <c r="G295" s="17">
        <f>$S$26*F295</f>
        <v>0</v>
      </c>
      <c r="H295" s="30" t="e">
        <f>0.98*$G$3/I295*206265</f>
        <v>#DIV/0!</v>
      </c>
      <c r="I295" s="31">
        <f>(POWER($G$3,-1/5))*(POWER(G295*G295/($P$18*$T$2),(3/5)))*206265</f>
        <v>0</v>
      </c>
      <c r="J295">
        <f>blismm!L287</f>
        <v>0</v>
      </c>
      <c r="K295" s="17">
        <f>$S$26*J295</f>
        <v>0</v>
      </c>
      <c r="L295" s="30" t="e">
        <f>0.98*$G$3/M295*206265</f>
        <v>#DIV/0!</v>
      </c>
      <c r="M295" s="31">
        <f>(POWER($G$3,-1/5))*(POWER(K295*K295/($R$18*$T$2),(3/5)))*206265</f>
        <v>0</v>
      </c>
      <c r="N295" s="32">
        <f>(((POWER($G$3,-1/5))*(POWER(G295*G295/($P$18*$T$2),(3/5)))+(POWER($G$3,-1/5))*(POWER(K295*K295/($R$18*$T$2),(3/5))))/2)*206265</f>
        <v>0</v>
      </c>
      <c r="O295" s="30" t="e">
        <f>0.98*$G$3/N295*206265</f>
        <v>#DIV/0!</v>
      </c>
    </row>
    <row r="296" spans="1:15" s="58" customFormat="1" ht="12">
      <c r="A296" s="40">
        <v>286</v>
      </c>
      <c r="B296" s="40">
        <f>blismm!P289</f>
        <v>3368</v>
      </c>
      <c r="C296" s="28">
        <f>B296/(32766/2)</f>
        <v>0.2055789537935665</v>
      </c>
      <c r="D296" s="17">
        <f>SQRT(2*LN(1/C296))</f>
        <v>1.778721515841109</v>
      </c>
      <c r="E296" s="11">
        <f>D296*$U$24</f>
        <v>1.8344399673248317</v>
      </c>
      <c r="F296">
        <f>blismm!K288</f>
        <v>0</v>
      </c>
      <c r="G296" s="17">
        <f>$S$26*F296</f>
        <v>0</v>
      </c>
      <c r="H296" s="30" t="e">
        <f>0.98*$G$3/I296*206265</f>
        <v>#DIV/0!</v>
      </c>
      <c r="I296" s="31">
        <f>(POWER($G$3,-1/5))*(POWER(G296*G296/($P$18*$T$2),(3/5)))*206265</f>
        <v>0</v>
      </c>
      <c r="J296">
        <f>blismm!L288</f>
        <v>0</v>
      </c>
      <c r="K296" s="17">
        <f>$S$26*J296</f>
        <v>0</v>
      </c>
      <c r="L296" s="30" t="e">
        <f>0.98*$G$3/M296*206265</f>
        <v>#DIV/0!</v>
      </c>
      <c r="M296" s="31">
        <f>(POWER($G$3,-1/5))*(POWER(K296*K296/($R$18*$T$2),(3/5)))*206265</f>
        <v>0</v>
      </c>
      <c r="N296" s="32">
        <f>(((POWER($G$3,-1/5))*(POWER(G296*G296/($P$18*$T$2),(3/5)))+(POWER($G$3,-1/5))*(POWER(K296*K296/($R$18*$T$2),(3/5))))/2)*206265</f>
        <v>0</v>
      </c>
      <c r="O296" s="30" t="e">
        <f>0.98*$G$3/N296*206265</f>
        <v>#DIV/0!</v>
      </c>
    </row>
    <row r="297" spans="1:15" s="58" customFormat="1" ht="12">
      <c r="A297" s="40">
        <v>287</v>
      </c>
      <c r="B297" s="40">
        <f>blismm!P290</f>
        <v>2908</v>
      </c>
      <c r="C297" s="28">
        <f>B297/(32766/2)</f>
        <v>0.17750106818043093</v>
      </c>
      <c r="D297" s="17">
        <f>SQRT(2*LN(1/C297))</f>
        <v>1.859450807183053</v>
      </c>
      <c r="E297" s="11">
        <f>D297*$U$24</f>
        <v>1.917698103718062</v>
      </c>
      <c r="F297">
        <f>blismm!K289</f>
        <v>0</v>
      </c>
      <c r="G297" s="17">
        <f>$S$26*F297</f>
        <v>0</v>
      </c>
      <c r="H297" s="30" t="e">
        <f>0.98*$G$3/I297*206265</f>
        <v>#DIV/0!</v>
      </c>
      <c r="I297" s="31">
        <f>(POWER($G$3,-1/5))*(POWER(G297*G297/($P$18*$T$2),(3/5)))*206265</f>
        <v>0</v>
      </c>
      <c r="J297">
        <f>blismm!L289</f>
        <v>0</v>
      </c>
      <c r="K297" s="17">
        <f>$S$26*J297</f>
        <v>0</v>
      </c>
      <c r="L297" s="30" t="e">
        <f>0.98*$G$3/M297*206265</f>
        <v>#DIV/0!</v>
      </c>
      <c r="M297" s="31">
        <f>(POWER($G$3,-1/5))*(POWER(K297*K297/($R$18*$T$2),(3/5)))*206265</f>
        <v>0</v>
      </c>
      <c r="N297" s="32">
        <f>(((POWER($G$3,-1/5))*(POWER(G297*G297/($P$18*$T$2),(3/5)))+(POWER($G$3,-1/5))*(POWER(K297*K297/($R$18*$T$2),(3/5))))/2)*206265</f>
        <v>0</v>
      </c>
      <c r="O297" s="30" t="e">
        <f>0.98*$G$3/N297*206265</f>
        <v>#DIV/0!</v>
      </c>
    </row>
    <row r="298" spans="1:15" s="58" customFormat="1" ht="12">
      <c r="A298" s="40">
        <v>288</v>
      </c>
      <c r="B298" s="40">
        <f>blismm!P291</f>
        <v>278</v>
      </c>
      <c r="C298" s="28">
        <f>B298/(32766/2)</f>
        <v>0.016968809131416712</v>
      </c>
      <c r="D298" s="17">
        <f>SQRT(2*LN(1/C298))</f>
        <v>2.8553032683515864</v>
      </c>
      <c r="E298" s="11">
        <f>D298*$U$24</f>
        <v>2.9447456432327</v>
      </c>
      <c r="F298">
        <f>blismm!K290</f>
        <v>0</v>
      </c>
      <c r="G298" s="17">
        <f>$S$26*F298</f>
        <v>0</v>
      </c>
      <c r="H298" s="30" t="e">
        <f>0.98*$G$3/I298*206265</f>
        <v>#DIV/0!</v>
      </c>
      <c r="I298" s="31">
        <f>(POWER($G$3,-1/5))*(POWER(G298*G298/($P$18*$T$2),(3/5)))*206265</f>
        <v>0</v>
      </c>
      <c r="J298">
        <f>blismm!L290</f>
        <v>0</v>
      </c>
      <c r="K298" s="17">
        <f>$S$26*J298</f>
        <v>0</v>
      </c>
      <c r="L298" s="30" t="e">
        <f>0.98*$G$3/M298*206265</f>
        <v>#DIV/0!</v>
      </c>
      <c r="M298" s="31">
        <f>(POWER($G$3,-1/5))*(POWER(K298*K298/($R$18*$T$2),(3/5)))*206265</f>
        <v>0</v>
      </c>
      <c r="N298" s="32">
        <f>(((POWER($G$3,-1/5))*(POWER(G298*G298/($P$18*$T$2),(3/5)))+(POWER($G$3,-1/5))*(POWER(K298*K298/($R$18*$T$2),(3/5))))/2)*206265</f>
        <v>0</v>
      </c>
      <c r="O298" s="30" t="e">
        <f>0.98*$G$3/N298*206265</f>
        <v>#DIV/0!</v>
      </c>
    </row>
    <row r="299" spans="1:15" s="58" customFormat="1" ht="12">
      <c r="A299" s="40">
        <v>289</v>
      </c>
      <c r="B299" s="40">
        <f>blismm!P292</f>
        <v>5440</v>
      </c>
      <c r="C299" s="28">
        <f>B299/(32766/2)</f>
        <v>0.3320515168162119</v>
      </c>
      <c r="D299" s="17">
        <f>SQRT(2*LN(1/C299))</f>
        <v>1.4849007717489242</v>
      </c>
      <c r="E299" s="11">
        <f>D299*$U$24</f>
        <v>1.5314152884239594</v>
      </c>
      <c r="F299">
        <f>blismm!K291</f>
        <v>0</v>
      </c>
      <c r="G299" s="17">
        <f>$S$26*F299</f>
        <v>0</v>
      </c>
      <c r="H299" s="30" t="e">
        <f>0.98*$G$3/I299*206265</f>
        <v>#DIV/0!</v>
      </c>
      <c r="I299" s="31">
        <f>(POWER($G$3,-1/5))*(POWER(G299*G299/($P$18*$T$2),(3/5)))*206265</f>
        <v>0</v>
      </c>
      <c r="J299">
        <f>blismm!L291</f>
        <v>0</v>
      </c>
      <c r="K299" s="17">
        <f>$S$26*J299</f>
        <v>0</v>
      </c>
      <c r="L299" s="30" t="e">
        <f>0.98*$G$3/M299*206265</f>
        <v>#DIV/0!</v>
      </c>
      <c r="M299" s="31">
        <f>(POWER($G$3,-1/5))*(POWER(K299*K299/($R$18*$T$2),(3/5)))*206265</f>
        <v>0</v>
      </c>
      <c r="N299" s="32">
        <f>(((POWER($G$3,-1/5))*(POWER(G299*G299/($P$18*$T$2),(3/5)))+(POWER($G$3,-1/5))*(POWER(K299*K299/($R$18*$T$2),(3/5))))/2)*206265</f>
        <v>0</v>
      </c>
      <c r="O299" s="30" t="e">
        <f>0.98*$G$3/N299*206265</f>
        <v>#DIV/0!</v>
      </c>
    </row>
    <row r="300" spans="1:15" s="58" customFormat="1" ht="12">
      <c r="A300" s="40">
        <v>290</v>
      </c>
      <c r="B300" s="40">
        <f>blismm!P293</f>
        <v>5502</v>
      </c>
      <c r="C300" s="28">
        <f>B300/(32766/2)</f>
        <v>0.3358359274858085</v>
      </c>
      <c r="D300" s="17">
        <f>SQRT(2*LN(1/C300))</f>
        <v>1.4772491660757459</v>
      </c>
      <c r="E300" s="11">
        <f>D300*$U$24</f>
        <v>1.5235239962030687</v>
      </c>
      <c r="F300">
        <f>blismm!K292</f>
        <v>0</v>
      </c>
      <c r="G300" s="17">
        <f>$S$26*F300</f>
        <v>0</v>
      </c>
      <c r="H300" s="30" t="e">
        <f>0.98*$G$3/I300*206265</f>
        <v>#DIV/0!</v>
      </c>
      <c r="I300" s="31">
        <f>(POWER($G$3,-1/5))*(POWER(G300*G300/($P$18*$T$2),(3/5)))*206265</f>
        <v>0</v>
      </c>
      <c r="J300">
        <f>blismm!L292</f>
        <v>0</v>
      </c>
      <c r="K300" s="17">
        <f>$S$26*J300</f>
        <v>0</v>
      </c>
      <c r="L300" s="30" t="e">
        <f>0.98*$G$3/M300*206265</f>
        <v>#DIV/0!</v>
      </c>
      <c r="M300" s="31">
        <f>(POWER($G$3,-1/5))*(POWER(K300*K300/($R$18*$T$2),(3/5)))*206265</f>
        <v>0</v>
      </c>
      <c r="N300" s="32">
        <f>(((POWER($G$3,-1/5))*(POWER(G300*G300/($P$18*$T$2),(3/5)))+(POWER($G$3,-1/5))*(POWER(K300*K300/($R$18*$T$2),(3/5))))/2)*206265</f>
        <v>0</v>
      </c>
      <c r="O300" s="30" t="e">
        <f>0.98*$G$3/N300*206265</f>
        <v>#DIV/0!</v>
      </c>
    </row>
    <row r="301" spans="1:15" s="58" customFormat="1" ht="12">
      <c r="A301" s="40">
        <v>291</v>
      </c>
      <c r="B301" s="40">
        <f>blismm!P294</f>
        <v>4527</v>
      </c>
      <c r="C301" s="28">
        <f>B301/(32766/2)</f>
        <v>0.2763230177623146</v>
      </c>
      <c r="D301" s="17">
        <f>SQRT(2*LN(1/C301))</f>
        <v>1.6038608065441993</v>
      </c>
      <c r="E301" s="11">
        <f>D301*$U$24</f>
        <v>1.6541017463091965</v>
      </c>
      <c r="F301">
        <f>blismm!K293</f>
        <v>0</v>
      </c>
      <c r="G301" s="17">
        <f>$S$26*F301</f>
        <v>0</v>
      </c>
      <c r="H301" s="30" t="e">
        <f>0.98*$G$3/I301*206265</f>
        <v>#DIV/0!</v>
      </c>
      <c r="I301" s="31">
        <f>(POWER($G$3,-1/5))*(POWER(G301*G301/($P$18*$T$2),(3/5)))*206265</f>
        <v>0</v>
      </c>
      <c r="J301">
        <f>blismm!L293</f>
        <v>0</v>
      </c>
      <c r="K301" s="17">
        <f>$S$26*J301</f>
        <v>0</v>
      </c>
      <c r="L301" s="30" t="e">
        <f>0.98*$G$3/M301*206265</f>
        <v>#DIV/0!</v>
      </c>
      <c r="M301" s="31">
        <f>(POWER($G$3,-1/5))*(POWER(K301*K301/($R$18*$T$2),(3/5)))*206265</f>
        <v>0</v>
      </c>
      <c r="N301" s="32">
        <f>(((POWER($G$3,-1/5))*(POWER(G301*G301/($P$18*$T$2),(3/5)))+(POWER($G$3,-1/5))*(POWER(K301*K301/($R$18*$T$2),(3/5))))/2)*206265</f>
        <v>0</v>
      </c>
      <c r="O301" s="30" t="e">
        <f>0.98*$G$3/N301*206265</f>
        <v>#DIV/0!</v>
      </c>
    </row>
    <row r="302" spans="1:15" s="58" customFormat="1" ht="12">
      <c r="A302" s="40">
        <v>292</v>
      </c>
      <c r="B302" s="40">
        <f>blismm!P295</f>
        <v>6573</v>
      </c>
      <c r="C302" s="28">
        <f>B302/(32766/2)</f>
        <v>0.40120856985900016</v>
      </c>
      <c r="D302" s="17">
        <f>SQRT(2*LN(1/C302))</f>
        <v>1.3514983259750544</v>
      </c>
      <c r="E302" s="11">
        <f>D302*$U$24</f>
        <v>1.393834011036223</v>
      </c>
      <c r="F302">
        <f>blismm!K294</f>
        <v>0</v>
      </c>
      <c r="G302" s="17">
        <f>$S$26*F302</f>
        <v>0</v>
      </c>
      <c r="H302" s="30" t="e">
        <f>0.98*$G$3/I302*206265</f>
        <v>#DIV/0!</v>
      </c>
      <c r="I302" s="31">
        <f>(POWER($G$3,-1/5))*(POWER(G302*G302/($P$18*$T$2),(3/5)))*206265</f>
        <v>0</v>
      </c>
      <c r="J302">
        <f>blismm!L294</f>
        <v>0</v>
      </c>
      <c r="K302" s="17">
        <f>$S$26*J302</f>
        <v>0</v>
      </c>
      <c r="L302" s="30" t="e">
        <f>0.98*$G$3/M302*206265</f>
        <v>#DIV/0!</v>
      </c>
      <c r="M302" s="31">
        <f>(POWER($G$3,-1/5))*(POWER(K302*K302/($R$18*$T$2),(3/5)))*206265</f>
        <v>0</v>
      </c>
      <c r="N302" s="32">
        <f>(((POWER($G$3,-1/5))*(POWER(G302*G302/($P$18*$T$2),(3/5)))+(POWER($G$3,-1/5))*(POWER(K302*K302/($R$18*$T$2),(3/5))))/2)*206265</f>
        <v>0</v>
      </c>
      <c r="O302" s="30" t="e">
        <f>0.98*$G$3/N302*206265</f>
        <v>#DIV/0!</v>
      </c>
    </row>
    <row r="303" spans="1:15" s="58" customFormat="1" ht="12">
      <c r="A303" s="40">
        <v>293</v>
      </c>
      <c r="B303" s="40">
        <f>blismm!P296</f>
        <v>3856</v>
      </c>
      <c r="C303" s="28">
        <f>B303/(32766/2)</f>
        <v>0.23536592809619727</v>
      </c>
      <c r="D303" s="17">
        <f>SQRT(2*LN(1/C303))</f>
        <v>1.700949049848247</v>
      </c>
      <c r="E303" s="11">
        <f>D303*$U$24</f>
        <v>1.7542312788347434</v>
      </c>
      <c r="F303">
        <f>blismm!K295</f>
        <v>0</v>
      </c>
      <c r="G303" s="17">
        <f>$S$26*F303</f>
        <v>0</v>
      </c>
      <c r="H303" s="30" t="e">
        <f>0.98*$G$3/I303*206265</f>
        <v>#DIV/0!</v>
      </c>
      <c r="I303" s="31">
        <f>(POWER($G$3,-1/5))*(POWER(G303*G303/($P$18*$T$2),(3/5)))*206265</f>
        <v>0</v>
      </c>
      <c r="J303">
        <f>blismm!L295</f>
        <v>0</v>
      </c>
      <c r="K303" s="17">
        <f>$S$26*J303</f>
        <v>0</v>
      </c>
      <c r="L303" s="30" t="e">
        <f>0.98*$G$3/M303*206265</f>
        <v>#DIV/0!</v>
      </c>
      <c r="M303" s="31">
        <f>(POWER($G$3,-1/5))*(POWER(K303*K303/($R$18*$T$2),(3/5)))*206265</f>
        <v>0</v>
      </c>
      <c r="N303" s="32">
        <f>(((POWER($G$3,-1/5))*(POWER(G303*G303/($P$18*$T$2),(3/5)))+(POWER($G$3,-1/5))*(POWER(K303*K303/($R$18*$T$2),(3/5))))/2)*206265</f>
        <v>0</v>
      </c>
      <c r="O303" s="30" t="e">
        <f>0.98*$G$3/N303*206265</f>
        <v>#DIV/0!</v>
      </c>
    </row>
    <row r="304" spans="1:15" s="58" customFormat="1" ht="12">
      <c r="A304" s="40">
        <v>294</v>
      </c>
      <c r="B304" s="40">
        <f>blismm!P297</f>
        <v>3400</v>
      </c>
      <c r="C304" s="28">
        <f>B304/(32766/2)</f>
        <v>0.20753219801013245</v>
      </c>
      <c r="D304" s="17">
        <f>SQRT(2*LN(1/C304))</f>
        <v>1.7733971806766868</v>
      </c>
      <c r="E304" s="11">
        <f>D304*$U$24</f>
        <v>1.8289488473613842</v>
      </c>
      <c r="F304">
        <f>blismm!K296</f>
        <v>0</v>
      </c>
      <c r="G304" s="17">
        <f>$S$26*F304</f>
        <v>0</v>
      </c>
      <c r="H304" s="30" t="e">
        <f>0.98*$G$3/I304*206265</f>
        <v>#DIV/0!</v>
      </c>
      <c r="I304" s="31">
        <f>(POWER($G$3,-1/5))*(POWER(G304*G304/($P$18*$T$2),(3/5)))*206265</f>
        <v>0</v>
      </c>
      <c r="J304">
        <f>blismm!L296</f>
        <v>0</v>
      </c>
      <c r="K304" s="17">
        <f>$S$26*J304</f>
        <v>0</v>
      </c>
      <c r="L304" s="30" t="e">
        <f>0.98*$G$3/M304*206265</f>
        <v>#DIV/0!</v>
      </c>
      <c r="M304" s="31">
        <f>(POWER($G$3,-1/5))*(POWER(K304*K304/($R$18*$T$2),(3/5)))*206265</f>
        <v>0</v>
      </c>
      <c r="N304" s="32">
        <f>(((POWER($G$3,-1/5))*(POWER(G304*G304/($P$18*$T$2),(3/5)))+(POWER($G$3,-1/5))*(POWER(K304*K304/($R$18*$T$2),(3/5))))/2)*206265</f>
        <v>0</v>
      </c>
      <c r="O304" s="30" t="e">
        <f>0.98*$G$3/N304*206265</f>
        <v>#DIV/0!</v>
      </c>
    </row>
    <row r="305" spans="1:15" s="58" customFormat="1" ht="12">
      <c r="A305" s="40">
        <v>295</v>
      </c>
      <c r="B305" s="40">
        <f>blismm!P298</f>
        <v>2002</v>
      </c>
      <c r="C305" s="28">
        <f>B305/(32766/2)</f>
        <v>0.1221998412989074</v>
      </c>
      <c r="D305" s="17">
        <f>SQRT(2*LN(1/C305))</f>
        <v>2.050413388048906</v>
      </c>
      <c r="E305" s="11">
        <f>D305*$U$24</f>
        <v>2.1146425874295383</v>
      </c>
      <c r="F305">
        <f>blismm!K297</f>
        <v>0</v>
      </c>
      <c r="G305" s="17">
        <f>$S$26*F305</f>
        <v>0</v>
      </c>
      <c r="H305" s="30" t="e">
        <f>0.98*$G$3/I305*206265</f>
        <v>#DIV/0!</v>
      </c>
      <c r="I305" s="31">
        <f>(POWER($G$3,-1/5))*(POWER(G305*G305/($P$18*$T$2),(3/5)))*206265</f>
        <v>0</v>
      </c>
      <c r="J305">
        <f>blismm!L297</f>
        <v>0</v>
      </c>
      <c r="K305" s="17">
        <f>$S$26*J305</f>
        <v>0</v>
      </c>
      <c r="L305" s="30" t="e">
        <f>0.98*$G$3/M305*206265</f>
        <v>#DIV/0!</v>
      </c>
      <c r="M305" s="31">
        <f>(POWER($G$3,-1/5))*(POWER(K305*K305/($R$18*$T$2),(3/5)))*206265</f>
        <v>0</v>
      </c>
      <c r="N305" s="32">
        <f>(((POWER($G$3,-1/5))*(POWER(G305*G305/($P$18*$T$2),(3/5)))+(POWER($G$3,-1/5))*(POWER(K305*K305/($R$18*$T$2),(3/5))))/2)*206265</f>
        <v>0</v>
      </c>
      <c r="O305" s="30" t="e">
        <f>0.98*$G$3/N305*206265</f>
        <v>#DIV/0!</v>
      </c>
    </row>
    <row r="306" spans="1:15" s="58" customFormat="1" ht="12">
      <c r="A306" s="40"/>
      <c r="B306" s="40">
        <f>blismm!P299</f>
        <v>3953</v>
      </c>
      <c r="C306" s="28">
        <f>B306/(32766/2)</f>
        <v>0.24128669962766283</v>
      </c>
      <c r="D306" s="17">
        <f>SQRT(2*LN(1/C306))</f>
        <v>1.6862795898210818</v>
      </c>
      <c r="E306" s="11">
        <f>D306*$U$24</f>
        <v>1.7391022979722273</v>
      </c>
      <c r="F306">
        <f>blismm!K298</f>
        <v>0</v>
      </c>
      <c r="G306" s="17">
        <f>$S$26*F306</f>
        <v>0</v>
      </c>
      <c r="H306" s="30" t="e">
        <f>0.98*$G$3/I306*206265</f>
        <v>#DIV/0!</v>
      </c>
      <c r="I306" s="31">
        <f>(POWER($G$3,-1/5))*(POWER(G306*G306/($P$18*$T$2),(3/5)))*206265</f>
        <v>0</v>
      </c>
      <c r="J306">
        <f>blismm!L298</f>
        <v>0</v>
      </c>
      <c r="K306" s="17">
        <f>$S$26*J306</f>
        <v>0</v>
      </c>
      <c r="L306" s="30" t="e">
        <f>0.98*$G$3/M306*206265</f>
        <v>#DIV/0!</v>
      </c>
      <c r="M306" s="31">
        <f>(POWER($G$3,-1/5))*(POWER(K306*K306/($R$18*$T$2),(3/5)))*206265</f>
        <v>0</v>
      </c>
      <c r="N306" s="32">
        <f>(((POWER($G$3,-1/5))*(POWER(G306*G306/($P$18*$T$2),(3/5)))+(POWER($G$3,-1/5))*(POWER(K306*K306/($R$18*$T$2),(3/5))))/2)*206265</f>
        <v>0</v>
      </c>
      <c r="O306" s="30" t="e">
        <f>0.98*$G$3/N306*206265</f>
        <v>#DIV/0!</v>
      </c>
    </row>
    <row r="307" spans="1:15" s="58" customFormat="1" ht="12">
      <c r="A307" s="40">
        <v>297</v>
      </c>
      <c r="B307" s="40">
        <f>blismm!P300</f>
        <v>1928</v>
      </c>
      <c r="C307" s="28">
        <f>B307/(32766/2)</f>
        <v>0.11768296404809864</v>
      </c>
      <c r="D307" s="17">
        <f>SQRT(2*LN(1/C307))</f>
        <v>2.0687005658866013</v>
      </c>
      <c r="E307" s="11">
        <f>D307*$U$24</f>
        <v>2.1335026111129993</v>
      </c>
      <c r="F307">
        <f>blismm!K299</f>
        <v>0</v>
      </c>
      <c r="G307" s="17">
        <f>$S$26*F307</f>
        <v>0</v>
      </c>
      <c r="H307" s="30" t="e">
        <f>0.98*$G$3/I307*206265</f>
        <v>#DIV/0!</v>
      </c>
      <c r="I307" s="31">
        <f>(POWER($G$3,-1/5))*(POWER(G307*G307/($P$18*$T$2),(3/5)))*206265</f>
        <v>0</v>
      </c>
      <c r="J307">
        <f>blismm!L299</f>
        <v>0</v>
      </c>
      <c r="K307" s="17">
        <f>$S$26*J307</f>
        <v>0</v>
      </c>
      <c r="L307" s="30" t="e">
        <f>0.98*$G$3/M307*206265</f>
        <v>#DIV/0!</v>
      </c>
      <c r="M307" s="31">
        <f>(POWER($G$3,-1/5))*(POWER(K307*K307/($R$18*$T$2),(3/5)))*206265</f>
        <v>0</v>
      </c>
      <c r="N307" s="32">
        <f>(((POWER($G$3,-1/5))*(POWER(G307*G307/($P$18*$T$2),(3/5)))+(POWER($G$3,-1/5))*(POWER(K307*K307/($R$18*$T$2),(3/5))))/2)*206265</f>
        <v>0</v>
      </c>
      <c r="O307" s="30" t="e">
        <f>0.98*$G$3/N307*206265</f>
        <v>#DIV/0!</v>
      </c>
    </row>
    <row r="308" spans="1:15" s="58" customFormat="1" ht="12">
      <c r="A308" s="40">
        <v>298</v>
      </c>
      <c r="B308" s="40">
        <f>blismm!P301</f>
        <v>6333</v>
      </c>
      <c r="C308" s="28">
        <f>B308/(32766/2)</f>
        <v>0.3865592382347555</v>
      </c>
      <c r="D308" s="17">
        <f>SQRT(2*LN(1/C308))</f>
        <v>1.3787459188000035</v>
      </c>
      <c r="E308" s="11">
        <f>D308*$U$24</f>
        <v>1.4219351347064138</v>
      </c>
      <c r="F308">
        <f>blismm!K300</f>
        <v>0</v>
      </c>
      <c r="G308" s="17">
        <f>$S$26*F308</f>
        <v>0</v>
      </c>
      <c r="H308" s="30" t="e">
        <f>0.98*$G$3/I308*206265</f>
        <v>#DIV/0!</v>
      </c>
      <c r="I308" s="31">
        <f>(POWER($G$3,-1/5))*(POWER(G308*G308/($P$18*$T$2),(3/5)))*206265</f>
        <v>0</v>
      </c>
      <c r="J308">
        <f>blismm!L300</f>
        <v>0</v>
      </c>
      <c r="K308" s="17">
        <f>$S$26*J308</f>
        <v>0</v>
      </c>
      <c r="L308" s="30" t="e">
        <f>0.98*$G$3/M308*206265</f>
        <v>#DIV/0!</v>
      </c>
      <c r="M308" s="31">
        <f>(POWER($G$3,-1/5))*(POWER(K308*K308/($R$18*$T$2),(3/5)))*206265</f>
        <v>0</v>
      </c>
      <c r="N308" s="32">
        <f>(((POWER($G$3,-1/5))*(POWER(G308*G308/($P$18*$T$2),(3/5)))+(POWER($G$3,-1/5))*(POWER(K308*K308/($R$18*$T$2),(3/5))))/2)*206265</f>
        <v>0</v>
      </c>
      <c r="O308" s="30" t="e">
        <f>0.98*$G$3/N308*206265</f>
        <v>#DIV/0!</v>
      </c>
    </row>
    <row r="309" spans="1:15" s="58" customFormat="1" ht="12">
      <c r="A309" s="40">
        <v>299</v>
      </c>
      <c r="B309" s="40">
        <f>blismm!P302</f>
        <v>6467</v>
      </c>
      <c r="C309" s="28">
        <f>B309/(32766/2)</f>
        <v>0.3947384483916255</v>
      </c>
      <c r="D309" s="17">
        <f>SQRT(2*LN(1/C309))</f>
        <v>1.3634748911319714</v>
      </c>
      <c r="E309" s="11">
        <f>D309*$U$24</f>
        <v>1.4061857420966806</v>
      </c>
      <c r="F309">
        <f>blismm!K301</f>
        <v>0</v>
      </c>
      <c r="G309" s="17">
        <f>$S$26*F309</f>
        <v>0</v>
      </c>
      <c r="H309" s="30" t="e">
        <f>0.98*$G$3/I309*206265</f>
        <v>#DIV/0!</v>
      </c>
      <c r="I309" s="31">
        <f>(POWER($G$3,-1/5))*(POWER(G309*G309/($P$18*$T$2),(3/5)))*206265</f>
        <v>0</v>
      </c>
      <c r="J309">
        <f>blismm!L301</f>
        <v>0</v>
      </c>
      <c r="K309" s="17">
        <f>$S$26*J309</f>
        <v>0</v>
      </c>
      <c r="L309" s="30" t="e">
        <f>0.98*$G$3/M309*206265</f>
        <v>#DIV/0!</v>
      </c>
      <c r="M309" s="31">
        <f>(POWER($G$3,-1/5))*(POWER(K309*K309/($R$18*$T$2),(3/5)))*206265</f>
        <v>0</v>
      </c>
      <c r="N309" s="32">
        <f>(((POWER($G$3,-1/5))*(POWER(G309*G309/($P$18*$T$2),(3/5)))+(POWER($G$3,-1/5))*(POWER(K309*K309/($R$18*$T$2),(3/5))))/2)*206265</f>
        <v>0</v>
      </c>
      <c r="O309" s="30" t="e">
        <f>0.98*$G$3/N309*206265</f>
        <v>#DIV/0!</v>
      </c>
    </row>
    <row r="310" spans="1:15" s="58" customFormat="1" ht="12">
      <c r="A310" s="40">
        <v>300</v>
      </c>
      <c r="B310" s="40">
        <f>blismm!P303</f>
        <v>6434</v>
      </c>
      <c r="C310" s="28">
        <f>B310/(32766/2)</f>
        <v>0.39272416529329185</v>
      </c>
      <c r="D310" s="17">
        <f>SQRT(2*LN(1/C310))</f>
        <v>1.367221842292824</v>
      </c>
      <c r="E310" s="11">
        <f>D310*$U$24</f>
        <v>1.4100500665026467</v>
      </c>
      <c r="F310">
        <f>blismm!K302</f>
        <v>0</v>
      </c>
      <c r="G310" s="17">
        <f>$S$26*F310</f>
        <v>0</v>
      </c>
      <c r="H310" s="30" t="e">
        <f>0.98*$G$3/I310*206265</f>
        <v>#DIV/0!</v>
      </c>
      <c r="I310" s="31">
        <f>(POWER($G$3,-1/5))*(POWER(G310*G310/($P$18*$T$2),(3/5)))*206265</f>
        <v>0</v>
      </c>
      <c r="J310">
        <f>blismm!L302</f>
        <v>0</v>
      </c>
      <c r="K310" s="17">
        <f>$S$26*J310</f>
        <v>0</v>
      </c>
      <c r="L310" s="30" t="e">
        <f>0.98*$G$3/M310*206265</f>
        <v>#DIV/0!</v>
      </c>
      <c r="M310" s="31">
        <f>(POWER($G$3,-1/5))*(POWER(K310*K310/($R$18*$T$2),(3/5)))*206265</f>
        <v>0</v>
      </c>
      <c r="N310" s="32">
        <f>(((POWER($G$3,-1/5))*(POWER(G310*G310/($P$18*$T$2),(3/5)))+(POWER($G$3,-1/5))*(POWER(K310*K310/($R$18*$T$2),(3/5))))/2)*206265</f>
        <v>0</v>
      </c>
      <c r="O310" s="30" t="e">
        <f>0.98*$G$3/N310*206265</f>
        <v>#DIV/0!</v>
      </c>
    </row>
    <row r="311" spans="1:15" s="58" customFormat="1" ht="12">
      <c r="A311" s="40">
        <v>301</v>
      </c>
      <c r="B311" s="40">
        <f>blismm!P304</f>
        <v>7052</v>
      </c>
      <c r="C311" s="28">
        <f>B311/(32766/2)</f>
        <v>0.4304461942257218</v>
      </c>
      <c r="D311" s="17">
        <f>SQRT(2*LN(1/C311))</f>
        <v>1.298408985876563</v>
      </c>
      <c r="E311" s="11">
        <f>D311*$U$24</f>
        <v>1.3390816473591465</v>
      </c>
      <c r="F311">
        <f>blismm!K303</f>
        <v>0</v>
      </c>
      <c r="G311" s="17">
        <f>$S$26*F311</f>
        <v>0</v>
      </c>
      <c r="H311" s="30" t="e">
        <f>0.98*$G$3/I311*206265</f>
        <v>#DIV/0!</v>
      </c>
      <c r="I311" s="31">
        <f>(POWER($G$3,-1/5))*(POWER(G311*G311/($P$18*$T$2),(3/5)))*206265</f>
        <v>0</v>
      </c>
      <c r="J311">
        <f>blismm!L303</f>
        <v>0</v>
      </c>
      <c r="K311" s="17">
        <f>$S$26*J311</f>
        <v>0</v>
      </c>
      <c r="L311" s="30" t="e">
        <f>0.98*$G$3/M311*206265</f>
        <v>#DIV/0!</v>
      </c>
      <c r="M311" s="31">
        <f>(POWER($G$3,-1/5))*(POWER(K311*K311/($R$18*$T$2),(3/5)))*206265</f>
        <v>0</v>
      </c>
      <c r="N311" s="32">
        <f>(((POWER($G$3,-1/5))*(POWER(G311*G311/($P$18*$T$2),(3/5)))+(POWER($G$3,-1/5))*(POWER(K311*K311/($R$18*$T$2),(3/5))))/2)*206265</f>
        <v>0</v>
      </c>
      <c r="O311" s="30" t="e">
        <f>0.98*$G$3/N311*206265</f>
        <v>#DIV/0!</v>
      </c>
    </row>
    <row r="312" spans="1:15" s="58" customFormat="1" ht="12">
      <c r="A312" s="40">
        <v>302</v>
      </c>
      <c r="B312" s="40">
        <f>blismm!P305</f>
        <v>6783</v>
      </c>
      <c r="C312" s="28">
        <f>B312/(32766/2)</f>
        <v>0.41402673503021425</v>
      </c>
      <c r="D312" s="17">
        <f>SQRT(2*LN(1/C312))</f>
        <v>1.3280246457609013</v>
      </c>
      <c r="E312" s="11">
        <f>D312*$U$24</f>
        <v>1.3696250177893616</v>
      </c>
      <c r="F312">
        <f>blismm!K304</f>
        <v>0</v>
      </c>
      <c r="G312" s="17">
        <f>$S$26*F312</f>
        <v>0</v>
      </c>
      <c r="H312" s="30" t="e">
        <f>0.98*$G$3/I312*206265</f>
        <v>#DIV/0!</v>
      </c>
      <c r="I312" s="31">
        <f>(POWER($G$3,-1/5))*(POWER(G312*G312/($P$18*$T$2),(3/5)))*206265</f>
        <v>0</v>
      </c>
      <c r="J312">
        <f>blismm!L304</f>
        <v>0</v>
      </c>
      <c r="K312" s="17">
        <f>$S$26*J312</f>
        <v>0</v>
      </c>
      <c r="L312" s="30" t="e">
        <f>0.98*$G$3/M312*206265</f>
        <v>#DIV/0!</v>
      </c>
      <c r="M312" s="31">
        <f>(POWER($G$3,-1/5))*(POWER(K312*K312/($R$18*$T$2),(3/5)))*206265</f>
        <v>0</v>
      </c>
      <c r="N312" s="32">
        <f>(((POWER($G$3,-1/5))*(POWER(G312*G312/($P$18*$T$2),(3/5)))+(POWER($G$3,-1/5))*(POWER(K312*K312/($R$18*$T$2),(3/5))))/2)*206265</f>
        <v>0</v>
      </c>
      <c r="O312" s="30" t="e">
        <f>0.98*$G$3/N312*206265</f>
        <v>#DIV/0!</v>
      </c>
    </row>
    <row r="313" spans="1:15" s="58" customFormat="1" ht="12">
      <c r="A313" s="40">
        <v>303</v>
      </c>
      <c r="B313" s="40">
        <f>blismm!P306</f>
        <v>2254</v>
      </c>
      <c r="C313" s="28">
        <f>B313/(32766/2)</f>
        <v>0.13758163950436428</v>
      </c>
      <c r="D313" s="17">
        <f>SQRT(2*LN(1/C313))</f>
        <v>1.9917518902817901</v>
      </c>
      <c r="E313" s="11">
        <f>D313*$U$24</f>
        <v>2.0541435182448673</v>
      </c>
      <c r="F313">
        <f>blismm!K305</f>
        <v>0</v>
      </c>
      <c r="G313" s="17">
        <f>$S$26*F313</f>
        <v>0</v>
      </c>
      <c r="H313" s="30" t="e">
        <f>0.98*$G$3/I313*206265</f>
        <v>#DIV/0!</v>
      </c>
      <c r="I313" s="31">
        <f>(POWER($G$3,-1/5))*(POWER(G313*G313/($P$18*$T$2),(3/5)))*206265</f>
        <v>0</v>
      </c>
      <c r="J313">
        <f>blismm!L305</f>
        <v>0</v>
      </c>
      <c r="K313" s="17">
        <f>$S$26*J313</f>
        <v>0</v>
      </c>
      <c r="L313" s="30" t="e">
        <f>0.98*$G$3/M313*206265</f>
        <v>#DIV/0!</v>
      </c>
      <c r="M313" s="31">
        <f>(POWER($G$3,-1/5))*(POWER(K313*K313/($R$18*$T$2),(3/5)))*206265</f>
        <v>0</v>
      </c>
      <c r="N313" s="32">
        <f>(((POWER($G$3,-1/5))*(POWER(G313*G313/($P$18*$T$2),(3/5)))+(POWER($G$3,-1/5))*(POWER(K313*K313/($R$18*$T$2),(3/5))))/2)*206265</f>
        <v>0</v>
      </c>
      <c r="O313" s="30" t="e">
        <f>0.98*$G$3/N313*206265</f>
        <v>#DIV/0!</v>
      </c>
    </row>
    <row r="314" spans="1:15" s="58" customFormat="1" ht="12">
      <c r="A314" s="40">
        <v>304</v>
      </c>
      <c r="B314" s="40">
        <f>blismm!P307</f>
        <v>2575</v>
      </c>
      <c r="C314" s="28">
        <f>B314/(32766/2)</f>
        <v>0.1571751205517915</v>
      </c>
      <c r="D314" s="17">
        <f>SQRT(2*LN(1/C314))</f>
        <v>1.9237435784024994</v>
      </c>
      <c r="E314" s="11">
        <f>D314*$U$24</f>
        <v>1.9840048459959578</v>
      </c>
      <c r="F314">
        <f>blismm!K306</f>
        <v>0</v>
      </c>
      <c r="G314" s="17">
        <f>$S$26*F314</f>
        <v>0</v>
      </c>
      <c r="H314" s="30" t="e">
        <f>0.98*$G$3/I314*206265</f>
        <v>#DIV/0!</v>
      </c>
      <c r="I314" s="31">
        <f>(POWER($G$3,-1/5))*(POWER(G314*G314/($P$18*$T$2),(3/5)))*206265</f>
        <v>0</v>
      </c>
      <c r="J314">
        <f>blismm!L306</f>
        <v>0</v>
      </c>
      <c r="K314" s="17">
        <f>$S$26*J314</f>
        <v>0</v>
      </c>
      <c r="L314" s="30" t="e">
        <f>0.98*$G$3/M314*206265</f>
        <v>#DIV/0!</v>
      </c>
      <c r="M314" s="31">
        <f>(POWER($G$3,-1/5))*(POWER(K314*K314/($R$18*$T$2),(3/5)))*206265</f>
        <v>0</v>
      </c>
      <c r="N314" s="32">
        <f>(((POWER($G$3,-1/5))*(POWER(G314*G314/($P$18*$T$2),(3/5)))+(POWER($G$3,-1/5))*(POWER(K314*K314/($R$18*$T$2),(3/5))))/2)*206265</f>
        <v>0</v>
      </c>
      <c r="O314" s="30" t="e">
        <f>0.98*$G$3/N314*206265</f>
        <v>#DIV/0!</v>
      </c>
    </row>
    <row r="315" spans="1:15" s="58" customFormat="1" ht="12">
      <c r="A315" s="40">
        <v>305</v>
      </c>
      <c r="B315" s="40">
        <f>blismm!P308</f>
        <v>5887</v>
      </c>
      <c r="C315" s="28">
        <f>B315/(32766/2)</f>
        <v>0.3593358969663676</v>
      </c>
      <c r="D315" s="17">
        <f>SQRT(2*LN(1/C315))</f>
        <v>1.4307324570247242</v>
      </c>
      <c r="E315" s="11">
        <f>D315*$U$24</f>
        <v>1.4755501512410236</v>
      </c>
      <c r="F315">
        <f>blismm!K307</f>
        <v>0</v>
      </c>
      <c r="G315" s="17">
        <f>$S$26*F315</f>
        <v>0</v>
      </c>
      <c r="H315" s="30" t="e">
        <f>0.98*$G$3/I315*206265</f>
        <v>#DIV/0!</v>
      </c>
      <c r="I315" s="31">
        <f>(POWER($G$3,-1/5))*(POWER(G315*G315/($P$18*$T$2),(3/5)))*206265</f>
        <v>0</v>
      </c>
      <c r="J315">
        <f>blismm!L307</f>
        <v>0</v>
      </c>
      <c r="K315" s="17">
        <f>$S$26*J315</f>
        <v>0</v>
      </c>
      <c r="L315" s="30" t="e">
        <f>0.98*$G$3/M315*206265</f>
        <v>#DIV/0!</v>
      </c>
      <c r="M315" s="31">
        <f>(POWER($G$3,-1/5))*(POWER(K315*K315/($R$18*$T$2),(3/5)))*206265</f>
        <v>0</v>
      </c>
      <c r="N315" s="32">
        <f>(((POWER($G$3,-1/5))*(POWER(G315*G315/($P$18*$T$2),(3/5)))+(POWER($G$3,-1/5))*(POWER(K315*K315/($R$18*$T$2),(3/5))))/2)*206265</f>
        <v>0</v>
      </c>
      <c r="O315" s="30" t="e">
        <f>0.98*$G$3/N315*206265</f>
        <v>#DIV/0!</v>
      </c>
    </row>
    <row r="316" spans="1:15" s="58" customFormat="1" ht="12">
      <c r="A316" s="40">
        <v>306</v>
      </c>
      <c r="B316" s="40">
        <f>blismm!P309</f>
        <v>6784</v>
      </c>
      <c r="C316" s="28">
        <f>B316/(32766/2)</f>
        <v>0.4140877739119819</v>
      </c>
      <c r="D316" s="17">
        <f>SQRT(2*LN(1/C316))</f>
        <v>1.3279136367614608</v>
      </c>
      <c r="E316" s="11">
        <f>D316*$U$24</f>
        <v>1.3695105314330136</v>
      </c>
      <c r="F316">
        <f>blismm!K308</f>
        <v>0</v>
      </c>
      <c r="G316" s="17">
        <f>$S$26*F316</f>
        <v>0</v>
      </c>
      <c r="H316" s="30" t="e">
        <f>0.98*$G$3/I316*206265</f>
        <v>#DIV/0!</v>
      </c>
      <c r="I316" s="31">
        <f>(POWER($G$3,-1/5))*(POWER(G316*G316/($P$18*$T$2),(3/5)))*206265</f>
        <v>0</v>
      </c>
      <c r="J316">
        <f>blismm!L308</f>
        <v>0</v>
      </c>
      <c r="K316" s="17">
        <f>$S$26*J316</f>
        <v>0</v>
      </c>
      <c r="L316" s="30" t="e">
        <f>0.98*$G$3/M316*206265</f>
        <v>#DIV/0!</v>
      </c>
      <c r="M316" s="31">
        <f>(POWER($G$3,-1/5))*(POWER(K316*K316/($R$18*$T$2),(3/5)))*206265</f>
        <v>0</v>
      </c>
      <c r="N316" s="32">
        <f>(((POWER($G$3,-1/5))*(POWER(G316*G316/($P$18*$T$2),(3/5)))+(POWER($G$3,-1/5))*(POWER(K316*K316/($R$18*$T$2),(3/5))))/2)*206265</f>
        <v>0</v>
      </c>
      <c r="O316" s="30" t="e">
        <f>0.98*$G$3/N316*206265</f>
        <v>#DIV/0!</v>
      </c>
    </row>
    <row r="317" spans="1:15" s="58" customFormat="1" ht="12">
      <c r="A317" s="40">
        <v>307</v>
      </c>
      <c r="B317" s="40">
        <f>blismm!P310</f>
        <v>1941</v>
      </c>
      <c r="C317" s="28">
        <f>B317/(32766/2)</f>
        <v>0.11847646951107856</v>
      </c>
      <c r="D317" s="17">
        <f>SQRT(2*LN(1/C317))</f>
        <v>2.0654495431509594</v>
      </c>
      <c r="E317" s="11">
        <f>D317*$U$24</f>
        <v>2.130149750090163</v>
      </c>
      <c r="F317">
        <f>blismm!K309</f>
        <v>0</v>
      </c>
      <c r="G317" s="17">
        <f>$S$26*F317</f>
        <v>0</v>
      </c>
      <c r="H317" s="30" t="e">
        <f>0.98*$G$3/I317*206265</f>
        <v>#DIV/0!</v>
      </c>
      <c r="I317" s="31">
        <f>(POWER($G$3,-1/5))*(POWER(G317*G317/($P$18*$T$2),(3/5)))*206265</f>
        <v>0</v>
      </c>
      <c r="J317">
        <f>blismm!L309</f>
        <v>0</v>
      </c>
      <c r="K317" s="17">
        <f>$S$26*J317</f>
        <v>0</v>
      </c>
      <c r="L317" s="30" t="e">
        <f>0.98*$G$3/M317*206265</f>
        <v>#DIV/0!</v>
      </c>
      <c r="M317" s="31">
        <f>(POWER($G$3,-1/5))*(POWER(K317*K317/($R$18*$T$2),(3/5)))*206265</f>
        <v>0</v>
      </c>
      <c r="N317" s="32">
        <f>(((POWER($G$3,-1/5))*(POWER(G317*G317/($P$18*$T$2),(3/5)))+(POWER($G$3,-1/5))*(POWER(K317*K317/($R$18*$T$2),(3/5))))/2)*206265</f>
        <v>0</v>
      </c>
      <c r="O317" s="30" t="e">
        <f>0.98*$G$3/N317*206265</f>
        <v>#DIV/0!</v>
      </c>
    </row>
    <row r="318" spans="1:15" s="58" customFormat="1" ht="12">
      <c r="A318" s="40">
        <v>308</v>
      </c>
      <c r="B318" s="40">
        <f>blismm!P311</f>
        <v>5984</v>
      </c>
      <c r="C318" s="28">
        <f>B318/(32766/2)</f>
        <v>0.3652566684978331</v>
      </c>
      <c r="D318" s="17">
        <f>SQRT(2*LN(1/C318))</f>
        <v>1.4192638733977203</v>
      </c>
      <c r="E318" s="11">
        <f>D318*$U$24</f>
        <v>1.463722314231904</v>
      </c>
      <c r="F318">
        <f>blismm!K310</f>
        <v>0</v>
      </c>
      <c r="G318" s="17">
        <f>$S$26*F318</f>
        <v>0</v>
      </c>
      <c r="H318" s="30" t="e">
        <f>0.98*$G$3/I318*206265</f>
        <v>#DIV/0!</v>
      </c>
      <c r="I318" s="31">
        <f>(POWER($G$3,-1/5))*(POWER(G318*G318/($P$18*$T$2),(3/5)))*206265</f>
        <v>0</v>
      </c>
      <c r="J318">
        <f>blismm!L310</f>
        <v>0</v>
      </c>
      <c r="K318" s="17">
        <f>$S$26*J318</f>
        <v>0</v>
      </c>
      <c r="L318" s="30" t="e">
        <f>0.98*$G$3/M318*206265</f>
        <v>#DIV/0!</v>
      </c>
      <c r="M318" s="31">
        <f>(POWER($G$3,-1/5))*(POWER(K318*K318/($R$18*$T$2),(3/5)))*206265</f>
        <v>0</v>
      </c>
      <c r="N318" s="32">
        <f>(((POWER($G$3,-1/5))*(POWER(G318*G318/($P$18*$T$2),(3/5)))+(POWER($G$3,-1/5))*(POWER(K318*K318/($R$18*$T$2),(3/5))))/2)*206265</f>
        <v>0</v>
      </c>
      <c r="O318" s="30" t="e">
        <f>0.98*$G$3/N318*206265</f>
        <v>#DIV/0!</v>
      </c>
    </row>
    <row r="319" spans="1:15" s="58" customFormat="1" ht="12">
      <c r="A319" s="40">
        <v>309</v>
      </c>
      <c r="B319" s="40">
        <f>blismm!P312</f>
        <v>3378</v>
      </c>
      <c r="C319" s="28">
        <f>B319/(32766/2)</f>
        <v>0.20618934261124336</v>
      </c>
      <c r="D319" s="17">
        <f>SQRT(2*LN(1/C319))</f>
        <v>1.777053962856794</v>
      </c>
      <c r="E319" s="11">
        <f>D319*$U$24</f>
        <v>1.8327201782432831</v>
      </c>
      <c r="F319">
        <f>blismm!K311</f>
        <v>0</v>
      </c>
      <c r="G319" s="17">
        <f>$S$26*F319</f>
        <v>0</v>
      </c>
      <c r="H319" s="30" t="e">
        <f>0.98*$G$3/I319*206265</f>
        <v>#DIV/0!</v>
      </c>
      <c r="I319" s="31">
        <f>(POWER($G$3,-1/5))*(POWER(G319*G319/($P$18*$T$2),(3/5)))*206265</f>
        <v>0</v>
      </c>
      <c r="J319">
        <f>blismm!L311</f>
        <v>0</v>
      </c>
      <c r="K319" s="17">
        <f>$S$26*J319</f>
        <v>0</v>
      </c>
      <c r="L319" s="30" t="e">
        <f>0.98*$G$3/M319*206265</f>
        <v>#DIV/0!</v>
      </c>
      <c r="M319" s="31">
        <f>(POWER($G$3,-1/5))*(POWER(K319*K319/($R$18*$T$2),(3/5)))*206265</f>
        <v>0</v>
      </c>
      <c r="N319" s="32">
        <f>(((POWER($G$3,-1/5))*(POWER(G319*G319/($P$18*$T$2),(3/5)))+(POWER($G$3,-1/5))*(POWER(K319*K319/($R$18*$T$2),(3/5))))/2)*206265</f>
        <v>0</v>
      </c>
      <c r="O319" s="30" t="e">
        <f>0.98*$G$3/N319*206265</f>
        <v>#DIV/0!</v>
      </c>
    </row>
    <row r="320" spans="1:15" s="58" customFormat="1" ht="12">
      <c r="A320" s="40">
        <v>310</v>
      </c>
      <c r="B320" s="40">
        <f>blismm!P313</f>
        <v>6082</v>
      </c>
      <c r="C320" s="28">
        <f>B320/(32766/2)</f>
        <v>0.37123847891106637</v>
      </c>
      <c r="D320" s="17">
        <f>SQRT(2*LN(1/C320))</f>
        <v>1.4077717304896795</v>
      </c>
      <c r="E320" s="11">
        <f>D320*$U$24</f>
        <v>1.4518701799472689</v>
      </c>
      <c r="F320">
        <f>blismm!K312</f>
        <v>0</v>
      </c>
      <c r="G320" s="17">
        <f>$S$26*F320</f>
        <v>0</v>
      </c>
      <c r="H320" s="30" t="e">
        <f>0.98*$G$3/I320*206265</f>
        <v>#DIV/0!</v>
      </c>
      <c r="I320" s="31">
        <f>(POWER($G$3,-1/5))*(POWER(G320*G320/($P$18*$T$2),(3/5)))*206265</f>
        <v>0</v>
      </c>
      <c r="J320">
        <f>blismm!L312</f>
        <v>0</v>
      </c>
      <c r="K320" s="17">
        <f>$S$26*J320</f>
        <v>0</v>
      </c>
      <c r="L320" s="30" t="e">
        <f>0.98*$G$3/M320*206265</f>
        <v>#DIV/0!</v>
      </c>
      <c r="M320" s="31">
        <f>(POWER($G$3,-1/5))*(POWER(K320*K320/($R$18*$T$2),(3/5)))*206265</f>
        <v>0</v>
      </c>
      <c r="N320" s="32">
        <f>(((POWER($G$3,-1/5))*(POWER(G320*G320/($P$18*$T$2),(3/5)))+(POWER($G$3,-1/5))*(POWER(K320*K320/($R$18*$T$2),(3/5))))/2)*206265</f>
        <v>0</v>
      </c>
      <c r="O320" s="30" t="e">
        <f>0.98*$G$3/N320*206265</f>
        <v>#DIV/0!</v>
      </c>
    </row>
    <row r="321" spans="1:15" s="58" customFormat="1" ht="12">
      <c r="A321" s="40">
        <v>311</v>
      </c>
      <c r="B321" s="40">
        <f>blismm!P314</f>
        <v>1430</v>
      </c>
      <c r="C321" s="28">
        <f>B321/(32766/2)</f>
        <v>0.087285600927791</v>
      </c>
      <c r="D321" s="17">
        <f>SQRT(2*LN(1/C321))</f>
        <v>2.208424672732267</v>
      </c>
      <c r="E321" s="11">
        <f>D321*$U$24</f>
        <v>2.2776035756056054</v>
      </c>
      <c r="F321">
        <f>blismm!K313</f>
        <v>0</v>
      </c>
      <c r="G321" s="17">
        <f>$S$26*F321</f>
        <v>0</v>
      </c>
      <c r="H321" s="30" t="e">
        <f>0.98*$G$3/I321*206265</f>
        <v>#DIV/0!</v>
      </c>
      <c r="I321" s="31">
        <f>(POWER($G$3,-1/5))*(POWER(G321*G321/($P$18*$T$2),(3/5)))*206265</f>
        <v>0</v>
      </c>
      <c r="J321">
        <f>blismm!L313</f>
        <v>0</v>
      </c>
      <c r="K321" s="17">
        <f>$S$26*J321</f>
        <v>0</v>
      </c>
      <c r="L321" s="30" t="e">
        <f>0.98*$G$3/M321*206265</f>
        <v>#DIV/0!</v>
      </c>
      <c r="M321" s="31">
        <f>(POWER($G$3,-1/5))*(POWER(K321*K321/($R$18*$T$2),(3/5)))*206265</f>
        <v>0</v>
      </c>
      <c r="N321" s="32">
        <f>(((POWER($G$3,-1/5))*(POWER(G321*G321/($P$18*$T$2),(3/5)))+(POWER($G$3,-1/5))*(POWER(K321*K321/($R$18*$T$2),(3/5))))/2)*206265</f>
        <v>0</v>
      </c>
      <c r="O321" s="30" t="e">
        <f>0.98*$G$3/N321*206265</f>
        <v>#DIV/0!</v>
      </c>
    </row>
    <row r="322" spans="1:15" s="58" customFormat="1" ht="12">
      <c r="A322" s="40">
        <v>312</v>
      </c>
      <c r="B322" s="40">
        <f>blismm!P315</f>
        <v>11503</v>
      </c>
      <c r="C322" s="28">
        <f>B322/(32766/2)</f>
        <v>0.7021302569736922</v>
      </c>
      <c r="D322" s="17">
        <f>SQRT(2*LN(1/C322))</f>
        <v>0.8409950545921815</v>
      </c>
      <c r="E322" s="11">
        <f>D322*$U$24</f>
        <v>0.8673392246772816</v>
      </c>
      <c r="F322">
        <f>blismm!K314</f>
        <v>0</v>
      </c>
      <c r="G322" s="17">
        <f>$S$26*F322</f>
        <v>0</v>
      </c>
      <c r="H322" s="30" t="e">
        <f>0.98*$G$3/I322*206265</f>
        <v>#DIV/0!</v>
      </c>
      <c r="I322" s="31">
        <f>(POWER($G$3,-1/5))*(POWER(G322*G322/($P$18*$T$2),(3/5)))*206265</f>
        <v>0</v>
      </c>
      <c r="J322">
        <f>blismm!L314</f>
        <v>0</v>
      </c>
      <c r="K322" s="17">
        <f>$S$26*J322</f>
        <v>0</v>
      </c>
      <c r="L322" s="30" t="e">
        <f>0.98*$G$3/M322*206265</f>
        <v>#DIV/0!</v>
      </c>
      <c r="M322" s="31">
        <f>(POWER($G$3,-1/5))*(POWER(K322*K322/($R$18*$T$2),(3/5)))*206265</f>
        <v>0</v>
      </c>
      <c r="N322" s="32">
        <f>(((POWER($G$3,-1/5))*(POWER(G322*G322/($P$18*$T$2),(3/5)))+(POWER($G$3,-1/5))*(POWER(K322*K322/($R$18*$T$2),(3/5))))/2)*206265</f>
        <v>0</v>
      </c>
      <c r="O322" s="30" t="e">
        <f>0.98*$G$3/N322*206265</f>
        <v>#DIV/0!</v>
      </c>
    </row>
    <row r="323" spans="1:15" s="58" customFormat="1" ht="12">
      <c r="A323" s="40">
        <v>313</v>
      </c>
      <c r="B323" s="40">
        <f>blismm!P316</f>
        <v>8259</v>
      </c>
      <c r="C323" s="28">
        <f>B323/(32766/2)</f>
        <v>0.5041201245193188</v>
      </c>
      <c r="D323" s="17">
        <f>SQRT(2*LN(1/C323))</f>
        <v>1.1704193240113105</v>
      </c>
      <c r="E323" s="11">
        <f>D323*$U$24</f>
        <v>1.2070827093359648</v>
      </c>
      <c r="F323">
        <f>blismm!K315</f>
        <v>0</v>
      </c>
      <c r="G323" s="17">
        <f>$S$26*F323</f>
        <v>0</v>
      </c>
      <c r="H323" s="30" t="e">
        <f>0.98*$G$3/I323*206265</f>
        <v>#DIV/0!</v>
      </c>
      <c r="I323" s="31">
        <f>(POWER($G$3,-1/5))*(POWER(G323*G323/($P$18*$T$2),(3/5)))*206265</f>
        <v>0</v>
      </c>
      <c r="J323">
        <f>blismm!L315</f>
        <v>0</v>
      </c>
      <c r="K323" s="17">
        <f>$S$26*J323</f>
        <v>0</v>
      </c>
      <c r="L323" s="30" t="e">
        <f>0.98*$G$3/M323*206265</f>
        <v>#DIV/0!</v>
      </c>
      <c r="M323" s="31">
        <f>(POWER($G$3,-1/5))*(POWER(K323*K323/($R$18*$T$2),(3/5)))*206265</f>
        <v>0</v>
      </c>
      <c r="N323" s="32">
        <f>(((POWER($G$3,-1/5))*(POWER(G323*G323/($P$18*$T$2),(3/5)))+(POWER($G$3,-1/5))*(POWER(K323*K323/($R$18*$T$2),(3/5))))/2)*206265</f>
        <v>0</v>
      </c>
      <c r="O323" s="30" t="e">
        <f>0.98*$G$3/N323*206265</f>
        <v>#DIV/0!</v>
      </c>
    </row>
    <row r="324" spans="1:15" s="58" customFormat="1" ht="12">
      <c r="A324" s="40">
        <v>314</v>
      </c>
      <c r="B324" s="40">
        <f>blismm!P317</f>
        <v>4572</v>
      </c>
      <c r="C324" s="28">
        <f>B324/(32766/2)</f>
        <v>0.27906976744186046</v>
      </c>
      <c r="D324" s="17">
        <f>SQRT(2*LN(1/C324))</f>
        <v>1.5976817367082607</v>
      </c>
      <c r="E324" s="11">
        <f>D324*$U$24</f>
        <v>1.6477291171106472</v>
      </c>
      <c r="F324">
        <f>blismm!K316</f>
        <v>0</v>
      </c>
      <c r="G324" s="17">
        <f>$S$26*F324</f>
        <v>0</v>
      </c>
      <c r="H324" s="30" t="e">
        <f>0.98*$G$3/I324*206265</f>
        <v>#DIV/0!</v>
      </c>
      <c r="I324" s="31">
        <f>(POWER($G$3,-1/5))*(POWER(G324*G324/($P$18*$T$2),(3/5)))*206265</f>
        <v>0</v>
      </c>
      <c r="J324">
        <f>blismm!L316</f>
        <v>0</v>
      </c>
      <c r="K324" s="17">
        <f>$S$26*J324</f>
        <v>0</v>
      </c>
      <c r="L324" s="30" t="e">
        <f>0.98*$G$3/M324*206265</f>
        <v>#DIV/0!</v>
      </c>
      <c r="M324" s="31">
        <f>(POWER($G$3,-1/5))*(POWER(K324*K324/($R$18*$T$2),(3/5)))*206265</f>
        <v>0</v>
      </c>
      <c r="N324" s="32">
        <f>(((POWER($G$3,-1/5))*(POWER(G324*G324/($P$18*$T$2),(3/5)))+(POWER($G$3,-1/5))*(POWER(K324*K324/($R$18*$T$2),(3/5))))/2)*206265</f>
        <v>0</v>
      </c>
      <c r="O324" s="30" t="e">
        <f>0.98*$G$3/N324*206265</f>
        <v>#DIV/0!</v>
      </c>
    </row>
    <row r="325" spans="1:15" s="58" customFormat="1" ht="12">
      <c r="A325" s="40">
        <v>315</v>
      </c>
      <c r="B325" s="40">
        <f>blismm!P318</f>
        <v>8247</v>
      </c>
      <c r="C325" s="28">
        <f>B325/(32766/2)</f>
        <v>0.5033876579381066</v>
      </c>
      <c r="D325" s="17">
        <f>SQRT(2*LN(1/C325))</f>
        <v>1.1716609697236722</v>
      </c>
      <c r="E325" s="11">
        <f>D325*$U$24</f>
        <v>1.2083632496002663</v>
      </c>
      <c r="F325">
        <f>blismm!K317</f>
        <v>0</v>
      </c>
      <c r="G325" s="17">
        <f>$S$26*F325</f>
        <v>0</v>
      </c>
      <c r="H325" s="30" t="e">
        <f>0.98*$G$3/I325*206265</f>
        <v>#DIV/0!</v>
      </c>
      <c r="I325" s="31">
        <f>(POWER($G$3,-1/5))*(POWER(G325*G325/($P$18*$T$2),(3/5)))*206265</f>
        <v>0</v>
      </c>
      <c r="J325">
        <f>blismm!L317</f>
        <v>0</v>
      </c>
      <c r="K325" s="17">
        <f>$S$26*J325</f>
        <v>0</v>
      </c>
      <c r="L325" s="30" t="e">
        <f>0.98*$G$3/M325*206265</f>
        <v>#DIV/0!</v>
      </c>
      <c r="M325" s="31">
        <f>(POWER($G$3,-1/5))*(POWER(K325*K325/($R$18*$T$2),(3/5)))*206265</f>
        <v>0</v>
      </c>
      <c r="N325" s="32">
        <f>(((POWER($G$3,-1/5))*(POWER(G325*G325/($P$18*$T$2),(3/5)))+(POWER($G$3,-1/5))*(POWER(K325*K325/($R$18*$T$2),(3/5))))/2)*206265</f>
        <v>0</v>
      </c>
      <c r="O325" s="30" t="e">
        <f>0.98*$G$3/N325*206265</f>
        <v>#DIV/0!</v>
      </c>
    </row>
    <row r="326" spans="1:15" s="58" customFormat="1" ht="12">
      <c r="A326" s="40">
        <v>316</v>
      </c>
      <c r="B326" s="40">
        <f>blismm!P319</f>
        <v>5261</v>
      </c>
      <c r="C326" s="28">
        <f>B326/(32766/2)</f>
        <v>0.3211255569797961</v>
      </c>
      <c r="D326" s="17">
        <f>SQRT(2*LN(1/C326))</f>
        <v>1.5072644685584917</v>
      </c>
      <c r="E326" s="11">
        <f>D326*$U$24</f>
        <v>1.5544795280360866</v>
      </c>
      <c r="F326">
        <f>blismm!K318</f>
        <v>0</v>
      </c>
      <c r="G326" s="17">
        <f>$S$26*F326</f>
        <v>0</v>
      </c>
      <c r="H326" s="30" t="e">
        <f>0.98*$G$3/I326*206265</f>
        <v>#DIV/0!</v>
      </c>
      <c r="I326" s="31">
        <f>(POWER($G$3,-1/5))*(POWER(G326*G326/($P$18*$T$2),(3/5)))*206265</f>
        <v>0</v>
      </c>
      <c r="J326">
        <f>blismm!L318</f>
        <v>0</v>
      </c>
      <c r="K326" s="17">
        <f>$S$26*J326</f>
        <v>0</v>
      </c>
      <c r="L326" s="30" t="e">
        <f>0.98*$G$3/M326*206265</f>
        <v>#DIV/0!</v>
      </c>
      <c r="M326" s="31">
        <f>(POWER($G$3,-1/5))*(POWER(K326*K326/($R$18*$T$2),(3/5)))*206265</f>
        <v>0</v>
      </c>
      <c r="N326" s="32">
        <f>(((POWER($G$3,-1/5))*(POWER(G326*G326/($P$18*$T$2),(3/5)))+(POWER($G$3,-1/5))*(POWER(K326*K326/($R$18*$T$2),(3/5))))/2)*206265</f>
        <v>0</v>
      </c>
      <c r="O326" s="30" t="e">
        <f>0.98*$G$3/N326*206265</f>
        <v>#DIV/0!</v>
      </c>
    </row>
    <row r="327" spans="1:15" s="58" customFormat="1" ht="12">
      <c r="A327" s="40">
        <v>317</v>
      </c>
      <c r="B327" s="40">
        <f>blismm!P320</f>
        <v>13448</v>
      </c>
      <c r="C327" s="28">
        <f>B327/(32766/2)</f>
        <v>0.8208508820118415</v>
      </c>
      <c r="D327" s="17">
        <f>SQRT(2*LN(1/C327))</f>
        <v>0.6283531104909275</v>
      </c>
      <c r="E327" s="11">
        <f>D327*$U$24</f>
        <v>0.6480362716770558</v>
      </c>
      <c r="F327">
        <f>blismm!K319</f>
        <v>0</v>
      </c>
      <c r="G327" s="17">
        <f>$S$26*F327</f>
        <v>0</v>
      </c>
      <c r="H327" s="30" t="e">
        <f>0.98*$G$3/I327*206265</f>
        <v>#DIV/0!</v>
      </c>
      <c r="I327" s="31">
        <f>(POWER($G$3,-1/5))*(POWER(G327*G327/($P$18*$T$2),(3/5)))*206265</f>
        <v>0</v>
      </c>
      <c r="J327">
        <f>blismm!L319</f>
        <v>0</v>
      </c>
      <c r="K327" s="17">
        <f>$S$26*J327</f>
        <v>0</v>
      </c>
      <c r="L327" s="30" t="e">
        <f>0.98*$G$3/M327*206265</f>
        <v>#DIV/0!</v>
      </c>
      <c r="M327" s="31">
        <f>(POWER($G$3,-1/5))*(POWER(K327*K327/($R$18*$T$2),(3/5)))*206265</f>
        <v>0</v>
      </c>
      <c r="N327" s="32">
        <f>(((POWER($G$3,-1/5))*(POWER(G327*G327/($P$18*$T$2),(3/5)))+(POWER($G$3,-1/5))*(POWER(K327*K327/($R$18*$T$2),(3/5))))/2)*206265</f>
        <v>0</v>
      </c>
      <c r="O327" s="30" t="e">
        <f>0.98*$G$3/N327*206265</f>
        <v>#DIV/0!</v>
      </c>
    </row>
    <row r="328" spans="1:15" s="58" customFormat="1" ht="12">
      <c r="A328" s="40">
        <v>318</v>
      </c>
      <c r="B328" s="40">
        <f>blismm!P321</f>
        <v>8659</v>
      </c>
      <c r="C328" s="28">
        <f>B328/(32766/2)</f>
        <v>0.5285356772263932</v>
      </c>
      <c r="D328" s="17">
        <f>SQRT(2*LN(1/C328))</f>
        <v>1.129287358799754</v>
      </c>
      <c r="E328" s="11">
        <f>D328*$U$24</f>
        <v>1.1646622853141564</v>
      </c>
      <c r="F328">
        <f>blismm!K320</f>
        <v>0</v>
      </c>
      <c r="G328" s="17">
        <f>$S$26*F328</f>
        <v>0</v>
      </c>
      <c r="H328" s="30" t="e">
        <f>0.98*$G$3/I328*206265</f>
        <v>#DIV/0!</v>
      </c>
      <c r="I328" s="31">
        <f>(POWER($G$3,-1/5))*(POWER(G328*G328/($P$18*$T$2),(3/5)))*206265</f>
        <v>0</v>
      </c>
      <c r="J328">
        <f>blismm!L320</f>
        <v>0</v>
      </c>
      <c r="K328" s="17">
        <f>$S$26*J328</f>
        <v>0</v>
      </c>
      <c r="L328" s="30" t="e">
        <f>0.98*$G$3/M328*206265</f>
        <v>#DIV/0!</v>
      </c>
      <c r="M328" s="31">
        <f>(POWER($G$3,-1/5))*(POWER(K328*K328/($R$18*$T$2),(3/5)))*206265</f>
        <v>0</v>
      </c>
      <c r="N328" s="32">
        <f>(((POWER($G$3,-1/5))*(POWER(G328*G328/($P$18*$T$2),(3/5)))+(POWER($G$3,-1/5))*(POWER(K328*K328/($R$18*$T$2),(3/5))))/2)*206265</f>
        <v>0</v>
      </c>
      <c r="O328" s="30" t="e">
        <f>0.98*$G$3/N328*206265</f>
        <v>#DIV/0!</v>
      </c>
    </row>
    <row r="329" spans="1:15" s="58" customFormat="1" ht="12">
      <c r="A329" s="40">
        <v>319</v>
      </c>
      <c r="B329" s="40">
        <f>blismm!P322</f>
        <v>3121</v>
      </c>
      <c r="C329" s="28">
        <f>B329/(32766/2)</f>
        <v>0.19050234999694807</v>
      </c>
      <c r="D329" s="17">
        <f>SQRT(2*LN(1/C329))</f>
        <v>1.8210385764994017</v>
      </c>
      <c r="E329" s="11">
        <f>D329*$U$24</f>
        <v>1.8780826099082455</v>
      </c>
      <c r="F329">
        <f>blismm!K321</f>
        <v>0</v>
      </c>
      <c r="G329" s="17">
        <f>$S$26*F329</f>
        <v>0</v>
      </c>
      <c r="H329" s="30" t="e">
        <f>0.98*$G$3/I329*206265</f>
        <v>#DIV/0!</v>
      </c>
      <c r="I329" s="31">
        <f>(POWER($G$3,-1/5))*(POWER(G329*G329/($P$18*$T$2),(3/5)))*206265</f>
        <v>0</v>
      </c>
      <c r="J329">
        <f>blismm!L321</f>
        <v>0</v>
      </c>
      <c r="K329" s="17">
        <f>$S$26*J329</f>
        <v>0</v>
      </c>
      <c r="L329" s="30" t="e">
        <f>0.98*$G$3/M329*206265</f>
        <v>#DIV/0!</v>
      </c>
      <c r="M329" s="31">
        <f>(POWER($G$3,-1/5))*(POWER(K329*K329/($R$18*$T$2),(3/5)))*206265</f>
        <v>0</v>
      </c>
      <c r="N329" s="32">
        <f>(((POWER($G$3,-1/5))*(POWER(G329*G329/($P$18*$T$2),(3/5)))+(POWER($G$3,-1/5))*(POWER(K329*K329/($R$18*$T$2),(3/5))))/2)*206265</f>
        <v>0</v>
      </c>
      <c r="O329" s="30" t="e">
        <f>0.98*$G$3/N329*206265</f>
        <v>#DIV/0!</v>
      </c>
    </row>
    <row r="330" spans="1:15" s="58" customFormat="1" ht="12">
      <c r="A330" s="40">
        <v>320</v>
      </c>
      <c r="B330" s="40">
        <f>blismm!P323</f>
        <v>10020</v>
      </c>
      <c r="C330" s="28">
        <f>B330/(32766/2)</f>
        <v>0.6116095953122139</v>
      </c>
      <c r="D330" s="17">
        <f>SQRT(2*LN(1/C330))</f>
        <v>0.9916260547014761</v>
      </c>
      <c r="E330" s="11">
        <f>D330*$U$24</f>
        <v>1.0226887408649998</v>
      </c>
      <c r="F330">
        <f>blismm!K322</f>
        <v>0</v>
      </c>
      <c r="G330" s="17">
        <f>$S$26*F330</f>
        <v>0</v>
      </c>
      <c r="H330" s="30" t="e">
        <f>0.98*$G$3/I330*206265</f>
        <v>#DIV/0!</v>
      </c>
      <c r="I330" s="31">
        <f>(POWER($G$3,-1/5))*(POWER(G330*G330/($P$18*$T$2),(3/5)))*206265</f>
        <v>0</v>
      </c>
      <c r="J330">
        <f>blismm!L322</f>
        <v>0</v>
      </c>
      <c r="K330" s="17">
        <f>$S$26*J330</f>
        <v>0</v>
      </c>
      <c r="L330" s="30" t="e">
        <f>0.98*$G$3/M330*206265</f>
        <v>#DIV/0!</v>
      </c>
      <c r="M330" s="31">
        <f>(POWER($G$3,-1/5))*(POWER(K330*K330/($R$18*$T$2),(3/5)))*206265</f>
        <v>0</v>
      </c>
      <c r="N330" s="32">
        <f>(((POWER($G$3,-1/5))*(POWER(G330*G330/($P$18*$T$2),(3/5)))+(POWER($G$3,-1/5))*(POWER(K330*K330/($R$18*$T$2),(3/5))))/2)*206265</f>
        <v>0</v>
      </c>
      <c r="O330" s="30" t="e">
        <f>0.98*$G$3/N330*206265</f>
        <v>#DIV/0!</v>
      </c>
    </row>
    <row r="331" spans="1:15" s="58" customFormat="1" ht="12">
      <c r="A331" s="40">
        <v>321</v>
      </c>
      <c r="B331" s="40">
        <f>blismm!P324</f>
        <v>3512</v>
      </c>
      <c r="C331" s="28">
        <f>B331/(32766/2)</f>
        <v>0.21436855276811329</v>
      </c>
      <c r="D331" s="17">
        <f>SQRT(2*LN(1/C331))</f>
        <v>1.7550262311801816</v>
      </c>
      <c r="E331" s="11">
        <f>D331*$U$24</f>
        <v>1.810002427871901</v>
      </c>
      <c r="F331">
        <f>blismm!K323</f>
        <v>0</v>
      </c>
      <c r="G331" s="17">
        <f>$S$26*F331</f>
        <v>0</v>
      </c>
      <c r="H331" s="30" t="e">
        <f>0.98*$G$3/I331*206265</f>
        <v>#DIV/0!</v>
      </c>
      <c r="I331" s="31">
        <f>(POWER($G$3,-1/5))*(POWER(G331*G331/($P$18*$T$2),(3/5)))*206265</f>
        <v>0</v>
      </c>
      <c r="J331">
        <f>blismm!L323</f>
        <v>0</v>
      </c>
      <c r="K331" s="17">
        <f>$S$26*J331</f>
        <v>0</v>
      </c>
      <c r="L331" s="30" t="e">
        <f>0.98*$G$3/M331*206265</f>
        <v>#DIV/0!</v>
      </c>
      <c r="M331" s="31">
        <f>(POWER($G$3,-1/5))*(POWER(K331*K331/($R$18*$T$2),(3/5)))*206265</f>
        <v>0</v>
      </c>
      <c r="N331" s="32">
        <f>(((POWER($G$3,-1/5))*(POWER(G331*G331/($P$18*$T$2),(3/5)))+(POWER($G$3,-1/5))*(POWER(K331*K331/($R$18*$T$2),(3/5))))/2)*206265</f>
        <v>0</v>
      </c>
      <c r="O331" s="30" t="e">
        <f>0.98*$G$3/N331*206265</f>
        <v>#DIV/0!</v>
      </c>
    </row>
    <row r="332" spans="1:15" s="58" customFormat="1" ht="12">
      <c r="A332" s="40">
        <v>322</v>
      </c>
      <c r="B332" s="40">
        <f>blismm!P325</f>
        <v>5890</v>
      </c>
      <c r="C332" s="28">
        <f>B332/(32766/2)</f>
        <v>0.35951901361167066</v>
      </c>
      <c r="D332" s="17">
        <f>SQRT(2*LN(1/C332))</f>
        <v>1.4303763240312886</v>
      </c>
      <c r="E332" s="11">
        <f>D332*$U$24</f>
        <v>1.4751828623815688</v>
      </c>
      <c r="F332">
        <f>blismm!K324</f>
        <v>0</v>
      </c>
      <c r="G332" s="17">
        <f>$S$26*F332</f>
        <v>0</v>
      </c>
      <c r="H332" s="30" t="e">
        <f>0.98*$G$3/I332*206265</f>
        <v>#DIV/0!</v>
      </c>
      <c r="I332" s="31">
        <f>(POWER($G$3,-1/5))*(POWER(G332*G332/($P$18*$T$2),(3/5)))*206265</f>
        <v>0</v>
      </c>
      <c r="J332">
        <f>blismm!L324</f>
        <v>0</v>
      </c>
      <c r="K332" s="17">
        <f>$S$26*J332</f>
        <v>0</v>
      </c>
      <c r="L332" s="30" t="e">
        <f>0.98*$G$3/M332*206265</f>
        <v>#DIV/0!</v>
      </c>
      <c r="M332" s="31">
        <f>(POWER($G$3,-1/5))*(POWER(K332*K332/($R$18*$T$2),(3/5)))*206265</f>
        <v>0</v>
      </c>
      <c r="N332" s="32">
        <f>(((POWER($G$3,-1/5))*(POWER(G332*G332/($P$18*$T$2),(3/5)))+(POWER($G$3,-1/5))*(POWER(K332*K332/($R$18*$T$2),(3/5))))/2)*206265</f>
        <v>0</v>
      </c>
      <c r="O332" s="30" t="e">
        <f>0.98*$G$3/N332*206265</f>
        <v>#DIV/0!</v>
      </c>
    </row>
    <row r="333" spans="1:15" s="58" customFormat="1" ht="12">
      <c r="A333" s="40">
        <v>323</v>
      </c>
      <c r="B333" s="40">
        <f>blismm!P326</f>
        <v>8594</v>
      </c>
      <c r="C333" s="28">
        <f>B333/(32766/2)</f>
        <v>0.5245681499114936</v>
      </c>
      <c r="D333" s="17">
        <f>SQRT(2*LN(1/C333))</f>
        <v>1.1359400745508745</v>
      </c>
      <c r="E333" s="11">
        <f>D333*$U$24</f>
        <v>1.1715233973861807</v>
      </c>
      <c r="F333">
        <f>blismm!K325</f>
        <v>0</v>
      </c>
      <c r="G333" s="17">
        <f>$S$26*F333</f>
        <v>0</v>
      </c>
      <c r="H333" s="30" t="e">
        <f>0.98*$G$3/I333*206265</f>
        <v>#DIV/0!</v>
      </c>
      <c r="I333" s="31">
        <f>(POWER($G$3,-1/5))*(POWER(G333*G333/($P$18*$T$2),(3/5)))*206265</f>
        <v>0</v>
      </c>
      <c r="J333">
        <f>blismm!L325</f>
        <v>0</v>
      </c>
      <c r="K333" s="17">
        <f>$S$26*J333</f>
        <v>0</v>
      </c>
      <c r="L333" s="30" t="e">
        <f>0.98*$G$3/M333*206265</f>
        <v>#DIV/0!</v>
      </c>
      <c r="M333" s="31">
        <f>(POWER($G$3,-1/5))*(POWER(K333*K333/($R$18*$T$2),(3/5)))*206265</f>
        <v>0</v>
      </c>
      <c r="N333" s="32">
        <f>(((POWER($G$3,-1/5))*(POWER(G333*G333/($P$18*$T$2),(3/5)))+(POWER($G$3,-1/5))*(POWER(K333*K333/($R$18*$T$2),(3/5))))/2)*206265</f>
        <v>0</v>
      </c>
      <c r="O333" s="30" t="e">
        <f>0.98*$G$3/N333*206265</f>
        <v>#DIV/0!</v>
      </c>
    </row>
    <row r="334" spans="1:15" s="58" customFormat="1" ht="12">
      <c r="A334" s="40">
        <v>324</v>
      </c>
      <c r="B334" s="40">
        <f>blismm!P327</f>
        <v>7121</v>
      </c>
      <c r="C334" s="28">
        <f>B334/(32766/2)</f>
        <v>0.4346578770676921</v>
      </c>
      <c r="D334" s="17">
        <f>SQRT(2*LN(1/C334))</f>
        <v>1.290888102693753</v>
      </c>
      <c r="E334" s="11">
        <f>D334*$U$24</f>
        <v>1.331325172510635</v>
      </c>
      <c r="F334">
        <f>blismm!K326</f>
        <v>0</v>
      </c>
      <c r="G334" s="17">
        <f>$S$26*F334</f>
        <v>0</v>
      </c>
      <c r="H334" s="30" t="e">
        <f>0.98*$G$3/I334*206265</f>
        <v>#DIV/0!</v>
      </c>
      <c r="I334" s="31">
        <f>(POWER($G$3,-1/5))*(POWER(G334*G334/($P$18*$T$2),(3/5)))*206265</f>
        <v>0</v>
      </c>
      <c r="J334">
        <f>blismm!L326</f>
        <v>0</v>
      </c>
      <c r="K334" s="17">
        <f>$S$26*J334</f>
        <v>0</v>
      </c>
      <c r="L334" s="30" t="e">
        <f>0.98*$G$3/M334*206265</f>
        <v>#DIV/0!</v>
      </c>
      <c r="M334" s="31">
        <f>(POWER($G$3,-1/5))*(POWER(K334*K334/($R$18*$T$2),(3/5)))*206265</f>
        <v>0</v>
      </c>
      <c r="N334" s="32">
        <f>(((POWER($G$3,-1/5))*(POWER(G334*G334/($P$18*$T$2),(3/5)))+(POWER($G$3,-1/5))*(POWER(K334*K334/($R$18*$T$2),(3/5))))/2)*206265</f>
        <v>0</v>
      </c>
      <c r="O334" s="30" t="e">
        <f>0.98*$G$3/N334*206265</f>
        <v>#DIV/0!</v>
      </c>
    </row>
    <row r="335" spans="1:15" s="58" customFormat="1" ht="12">
      <c r="A335" s="40">
        <v>325</v>
      </c>
      <c r="B335" s="40">
        <f>blismm!P328</f>
        <v>4488</v>
      </c>
      <c r="C335" s="28">
        <f>B335/(32766/2)</f>
        <v>0.27394250137337484</v>
      </c>
      <c r="D335" s="17">
        <f>SQRT(2*LN(1/C335))</f>
        <v>1.6092464345883952</v>
      </c>
      <c r="E335" s="11">
        <f>D335*$U$24</f>
        <v>1.6596560791518769</v>
      </c>
      <c r="F335">
        <f>blismm!K327</f>
        <v>0</v>
      </c>
      <c r="G335" s="17">
        <f>$S$26*F335</f>
        <v>0</v>
      </c>
      <c r="H335" s="30" t="e">
        <f>0.98*$G$3/I335*206265</f>
        <v>#DIV/0!</v>
      </c>
      <c r="I335" s="31">
        <f>(POWER($G$3,-1/5))*(POWER(G335*G335/($P$18*$T$2),(3/5)))*206265</f>
        <v>0</v>
      </c>
      <c r="J335">
        <f>blismm!L327</f>
        <v>0</v>
      </c>
      <c r="K335" s="17">
        <f>$S$26*J335</f>
        <v>0</v>
      </c>
      <c r="L335" s="30" t="e">
        <f>0.98*$G$3/M335*206265</f>
        <v>#DIV/0!</v>
      </c>
      <c r="M335" s="31">
        <f>(POWER($G$3,-1/5))*(POWER(K335*K335/($R$18*$T$2),(3/5)))*206265</f>
        <v>0</v>
      </c>
      <c r="N335" s="32">
        <f>(((POWER($G$3,-1/5))*(POWER(G335*G335/($P$18*$T$2),(3/5)))+(POWER($G$3,-1/5))*(POWER(K335*K335/($R$18*$T$2),(3/5))))/2)*206265</f>
        <v>0</v>
      </c>
      <c r="O335" s="30" t="e">
        <f>0.98*$G$3/N335*206265</f>
        <v>#DIV/0!</v>
      </c>
    </row>
    <row r="336" spans="1:15" s="58" customFormat="1" ht="12">
      <c r="A336" s="40">
        <v>326</v>
      </c>
      <c r="B336" s="40">
        <f>blismm!P329</f>
        <v>2087</v>
      </c>
      <c r="C336" s="28">
        <f>B336/(32766/2)</f>
        <v>0.12738814624916073</v>
      </c>
      <c r="D336" s="17">
        <f>SQRT(2*LN(1/C336))</f>
        <v>2.030032799608451</v>
      </c>
      <c r="E336" s="11">
        <f>D336*$U$24</f>
        <v>2.0936235770561855</v>
      </c>
      <c r="F336">
        <f>blismm!K328</f>
        <v>0</v>
      </c>
      <c r="G336" s="17">
        <f>$S$26*F336</f>
        <v>0</v>
      </c>
      <c r="H336" s="30" t="e">
        <f>0.98*$G$3/I336*206265</f>
        <v>#DIV/0!</v>
      </c>
      <c r="I336" s="31">
        <f>(POWER($G$3,-1/5))*(POWER(G336*G336/($P$18*$T$2),(3/5)))*206265</f>
        <v>0</v>
      </c>
      <c r="J336">
        <f>blismm!L328</f>
        <v>0</v>
      </c>
      <c r="K336" s="17">
        <f>$S$26*J336</f>
        <v>0</v>
      </c>
      <c r="L336" s="30" t="e">
        <f>0.98*$G$3/M336*206265</f>
        <v>#DIV/0!</v>
      </c>
      <c r="M336" s="31">
        <f>(POWER($G$3,-1/5))*(POWER(K336*K336/($R$18*$T$2),(3/5)))*206265</f>
        <v>0</v>
      </c>
      <c r="N336" s="32">
        <f>(((POWER($G$3,-1/5))*(POWER(G336*G336/($P$18*$T$2),(3/5)))+(POWER($G$3,-1/5))*(POWER(K336*K336/($R$18*$T$2),(3/5))))/2)*206265</f>
        <v>0</v>
      </c>
      <c r="O336" s="30" t="e">
        <f>0.98*$G$3/N336*206265</f>
        <v>#DIV/0!</v>
      </c>
    </row>
    <row r="337" spans="1:15" s="58" customFormat="1" ht="12">
      <c r="A337" s="40">
        <v>327</v>
      </c>
      <c r="B337" s="40">
        <f>blismm!P330</f>
        <v>3771</v>
      </c>
      <c r="C337" s="28">
        <f>B337/(32766/2)</f>
        <v>0.23017762314594398</v>
      </c>
      <c r="D337" s="17">
        <f>SQRT(2*LN(1/C337))</f>
        <v>1.7140034968236828</v>
      </c>
      <c r="E337" s="11">
        <f>D337*$U$24</f>
        <v>1.7676946563616847</v>
      </c>
      <c r="F337">
        <f>blismm!K329</f>
        <v>0</v>
      </c>
      <c r="G337" s="17">
        <f>$S$26*F337</f>
        <v>0</v>
      </c>
      <c r="H337" s="30" t="e">
        <f>0.98*$G$3/I337*206265</f>
        <v>#DIV/0!</v>
      </c>
      <c r="I337" s="31">
        <f>(POWER($G$3,-1/5))*(POWER(G337*G337/($P$18*$T$2),(3/5)))*206265</f>
        <v>0</v>
      </c>
      <c r="J337">
        <f>blismm!L329</f>
        <v>0</v>
      </c>
      <c r="K337" s="17">
        <f>$S$26*J337</f>
        <v>0</v>
      </c>
      <c r="L337" s="30" t="e">
        <f>0.98*$G$3/M337*206265</f>
        <v>#DIV/0!</v>
      </c>
      <c r="M337" s="31">
        <f>(POWER($G$3,-1/5))*(POWER(K337*K337/($R$18*$T$2),(3/5)))*206265</f>
        <v>0</v>
      </c>
      <c r="N337" s="32">
        <f>(((POWER($G$3,-1/5))*(POWER(G337*G337/($P$18*$T$2),(3/5)))+(POWER($G$3,-1/5))*(POWER(K337*K337/($R$18*$T$2),(3/5))))/2)*206265</f>
        <v>0</v>
      </c>
      <c r="O337" s="30" t="e">
        <f>0.98*$G$3/N337*206265</f>
        <v>#DIV/0!</v>
      </c>
    </row>
    <row r="338" spans="1:15" s="58" customFormat="1" ht="12">
      <c r="A338" s="40">
        <v>328</v>
      </c>
      <c r="B338" s="40">
        <f>blismm!P331</f>
        <v>6845</v>
      </c>
      <c r="C338" s="28">
        <f>B338/(32766/2)</f>
        <v>0.41781114569981076</v>
      </c>
      <c r="D338" s="17">
        <f>SQRT(2*LN(1/C338))</f>
        <v>1.3211553679243893</v>
      </c>
      <c r="E338" s="11">
        <f>D338*$U$24</f>
        <v>1.3625405598246207</v>
      </c>
      <c r="F338">
        <f>blismm!K330</f>
        <v>0</v>
      </c>
      <c r="G338" s="17">
        <f>$S$26*F338</f>
        <v>0</v>
      </c>
      <c r="H338" s="30" t="e">
        <f>0.98*$G$3/I338*206265</f>
        <v>#DIV/0!</v>
      </c>
      <c r="I338" s="31">
        <f>(POWER($G$3,-1/5))*(POWER(G338*G338/($P$18*$T$2),(3/5)))*206265</f>
        <v>0</v>
      </c>
      <c r="J338">
        <f>blismm!L330</f>
        <v>0</v>
      </c>
      <c r="K338" s="17">
        <f>$S$26*J338</f>
        <v>0</v>
      </c>
      <c r="L338" s="30" t="e">
        <f>0.98*$G$3/M338*206265</f>
        <v>#DIV/0!</v>
      </c>
      <c r="M338" s="31">
        <f>(POWER($G$3,-1/5))*(POWER(K338*K338/($R$18*$T$2),(3/5)))*206265</f>
        <v>0</v>
      </c>
      <c r="N338" s="32">
        <f>(((POWER($G$3,-1/5))*(POWER(G338*G338/($P$18*$T$2),(3/5)))+(POWER($G$3,-1/5))*(POWER(K338*K338/($R$18*$T$2),(3/5))))/2)*206265</f>
        <v>0</v>
      </c>
      <c r="O338" s="30" t="e">
        <f>0.98*$G$3/N338*206265</f>
        <v>#DIV/0!</v>
      </c>
    </row>
    <row r="339" spans="1:15" s="58" customFormat="1" ht="12">
      <c r="A339" s="40">
        <v>329</v>
      </c>
      <c r="B339" s="40">
        <f>blismm!P332</f>
        <v>5163</v>
      </c>
      <c r="C339" s="28">
        <f>B339/(32766/2)</f>
        <v>0.3151437465665629</v>
      </c>
      <c r="D339" s="17">
        <f>SQRT(2*LN(1/C339))</f>
        <v>1.5196883930204996</v>
      </c>
      <c r="E339" s="11">
        <f>D339*$U$24</f>
        <v>1.5672926319318667</v>
      </c>
      <c r="F339">
        <f>blismm!K331</f>
        <v>0</v>
      </c>
      <c r="G339" s="17">
        <f>$S$26*F339</f>
        <v>0</v>
      </c>
      <c r="H339" s="30" t="e">
        <f>0.98*$G$3/I339*206265</f>
        <v>#DIV/0!</v>
      </c>
      <c r="I339" s="31">
        <f>(POWER($G$3,-1/5))*(POWER(G339*G339/($P$18*$T$2),(3/5)))*206265</f>
        <v>0</v>
      </c>
      <c r="J339">
        <f>blismm!L331</f>
        <v>0</v>
      </c>
      <c r="K339" s="17">
        <f>$S$26*J339</f>
        <v>0</v>
      </c>
      <c r="L339" s="30" t="e">
        <f>0.98*$G$3/M339*206265</f>
        <v>#DIV/0!</v>
      </c>
      <c r="M339" s="31">
        <f>(POWER($G$3,-1/5))*(POWER(K339*K339/($R$18*$T$2),(3/5)))*206265</f>
        <v>0</v>
      </c>
      <c r="N339" s="32">
        <f>(((POWER($G$3,-1/5))*(POWER(G339*G339/($P$18*$T$2),(3/5)))+(POWER($G$3,-1/5))*(POWER(K339*K339/($R$18*$T$2),(3/5))))/2)*206265</f>
        <v>0</v>
      </c>
      <c r="O339" s="30" t="e">
        <f>0.98*$G$3/N339*206265</f>
        <v>#DIV/0!</v>
      </c>
    </row>
    <row r="340" spans="1:15" s="58" customFormat="1" ht="12">
      <c r="A340" s="40">
        <v>330</v>
      </c>
      <c r="B340" s="40">
        <f>blismm!P333</f>
        <v>2739</v>
      </c>
      <c r="C340" s="28">
        <f>B340/(32766/2)</f>
        <v>0.167185497161692</v>
      </c>
      <c r="D340" s="17">
        <f>SQRT(2*LN(1/C340))</f>
        <v>1.8913758598211965</v>
      </c>
      <c r="E340" s="11">
        <f>D340*$U$24</f>
        <v>1.9506232086300956</v>
      </c>
      <c r="F340">
        <f>blismm!K332</f>
        <v>0</v>
      </c>
      <c r="G340" s="17">
        <f>$S$26*F340</f>
        <v>0</v>
      </c>
      <c r="H340" s="30" t="e">
        <f>0.98*$G$3/I340*206265</f>
        <v>#DIV/0!</v>
      </c>
      <c r="I340" s="31">
        <f>(POWER($G$3,-1/5))*(POWER(G340*G340/($P$18*$T$2),(3/5)))*206265</f>
        <v>0</v>
      </c>
      <c r="J340">
        <f>blismm!L332</f>
        <v>0</v>
      </c>
      <c r="K340" s="17">
        <f>$S$26*J340</f>
        <v>0</v>
      </c>
      <c r="L340" s="30" t="e">
        <f>0.98*$G$3/M340*206265</f>
        <v>#DIV/0!</v>
      </c>
      <c r="M340" s="31">
        <f>(POWER($G$3,-1/5))*(POWER(K340*K340/($R$18*$T$2),(3/5)))*206265</f>
        <v>0</v>
      </c>
      <c r="N340" s="32">
        <f>(((POWER($G$3,-1/5))*(POWER(G340*G340/($P$18*$T$2),(3/5)))+(POWER($G$3,-1/5))*(POWER(K340*K340/($R$18*$T$2),(3/5))))/2)*206265</f>
        <v>0</v>
      </c>
      <c r="O340" s="30" t="e">
        <f>0.98*$G$3/N340*206265</f>
        <v>#DIV/0!</v>
      </c>
    </row>
    <row r="341" spans="1:15" s="58" customFormat="1" ht="12">
      <c r="A341" s="40">
        <v>331</v>
      </c>
      <c r="B341" s="40">
        <f>blismm!P334</f>
        <v>5993</v>
      </c>
      <c r="C341" s="28">
        <f>B341/(32766/2)</f>
        <v>0.3658060184337423</v>
      </c>
      <c r="D341" s="17">
        <f>SQRT(2*LN(1/C341))</f>
        <v>1.418204562368968</v>
      </c>
      <c r="E341" s="11">
        <f>D341*$U$24</f>
        <v>1.462629820285176</v>
      </c>
      <c r="F341">
        <f>blismm!K333</f>
        <v>0</v>
      </c>
      <c r="G341" s="17">
        <f>$S$26*F341</f>
        <v>0</v>
      </c>
      <c r="H341" s="30" t="e">
        <f>0.98*$G$3/I341*206265</f>
        <v>#DIV/0!</v>
      </c>
      <c r="I341" s="31">
        <f>(POWER($G$3,-1/5))*(POWER(G341*G341/($P$18*$T$2),(3/5)))*206265</f>
        <v>0</v>
      </c>
      <c r="J341">
        <f>blismm!L333</f>
        <v>0</v>
      </c>
      <c r="K341" s="17">
        <f>$S$26*J341</f>
        <v>0</v>
      </c>
      <c r="L341" s="30" t="e">
        <f>0.98*$G$3/M341*206265</f>
        <v>#DIV/0!</v>
      </c>
      <c r="M341" s="31">
        <f>(POWER($G$3,-1/5))*(POWER(K341*K341/($R$18*$T$2),(3/5)))*206265</f>
        <v>0</v>
      </c>
      <c r="N341" s="32">
        <f>(((POWER($G$3,-1/5))*(POWER(G341*G341/($P$18*$T$2),(3/5)))+(POWER($G$3,-1/5))*(POWER(K341*K341/($R$18*$T$2),(3/5))))/2)*206265</f>
        <v>0</v>
      </c>
      <c r="O341" s="30" t="e">
        <f>0.98*$G$3/N341*206265</f>
        <v>#DIV/0!</v>
      </c>
    </row>
    <row r="342" spans="1:15" s="58" customFormat="1" ht="12">
      <c r="A342" s="40">
        <v>332</v>
      </c>
      <c r="B342" s="40">
        <f>blismm!P335</f>
        <v>2994</v>
      </c>
      <c r="C342" s="28">
        <f>B342/(32766/2)</f>
        <v>0.18275041201245193</v>
      </c>
      <c r="D342" s="17">
        <f>SQRT(2*LN(1/C342))</f>
        <v>1.8437103491821538</v>
      </c>
      <c r="E342" s="11">
        <f>D342*$U$24</f>
        <v>1.9014645758702848</v>
      </c>
      <c r="F342">
        <f>blismm!K334</f>
        <v>0</v>
      </c>
      <c r="G342" s="17">
        <f>$S$26*F342</f>
        <v>0</v>
      </c>
      <c r="H342" s="30" t="e">
        <f>0.98*$G$3/I342*206265</f>
        <v>#DIV/0!</v>
      </c>
      <c r="I342" s="31">
        <f>(POWER($G$3,-1/5))*(POWER(G342*G342/($P$18*$T$2),(3/5)))*206265</f>
        <v>0</v>
      </c>
      <c r="J342">
        <f>blismm!L334</f>
        <v>0</v>
      </c>
      <c r="K342" s="17">
        <f>$S$26*J342</f>
        <v>0</v>
      </c>
      <c r="L342" s="30" t="e">
        <f>0.98*$G$3/M342*206265</f>
        <v>#DIV/0!</v>
      </c>
      <c r="M342" s="31">
        <f>(POWER($G$3,-1/5))*(POWER(K342*K342/($R$18*$T$2),(3/5)))*206265</f>
        <v>0</v>
      </c>
      <c r="N342" s="32">
        <f>(((POWER($G$3,-1/5))*(POWER(G342*G342/($P$18*$T$2),(3/5)))+(POWER($G$3,-1/5))*(POWER(K342*K342/($R$18*$T$2),(3/5))))/2)*206265</f>
        <v>0</v>
      </c>
      <c r="O342" s="30" t="e">
        <f>0.98*$G$3/N342*206265</f>
        <v>#DIV/0!</v>
      </c>
    </row>
    <row r="343" spans="1:15" s="58" customFormat="1" ht="12">
      <c r="A343" s="40">
        <v>333</v>
      </c>
      <c r="B343" s="40">
        <f>blismm!P336</f>
        <v>2426</v>
      </c>
      <c r="C343" s="28">
        <f>B343/(32766/2)</f>
        <v>0.14808032716840627</v>
      </c>
      <c r="D343" s="17">
        <f>SQRT(2*LN(1/C343))</f>
        <v>1.9544822339004608</v>
      </c>
      <c r="E343" s="11">
        <f>D343*$U$24</f>
        <v>2.015706389877393</v>
      </c>
      <c r="F343">
        <f>blismm!K335</f>
        <v>0</v>
      </c>
      <c r="G343" s="17">
        <f>$S$26*F343</f>
        <v>0</v>
      </c>
      <c r="H343" s="30" t="e">
        <f>0.98*$G$3/I343*206265</f>
        <v>#DIV/0!</v>
      </c>
      <c r="I343" s="31">
        <f>(POWER($G$3,-1/5))*(POWER(G343*G343/($P$18*$T$2),(3/5)))*206265</f>
        <v>0</v>
      </c>
      <c r="J343">
        <f>blismm!L335</f>
        <v>0</v>
      </c>
      <c r="K343" s="17">
        <f>$S$26*J343</f>
        <v>0</v>
      </c>
      <c r="L343" s="30" t="e">
        <f>0.98*$G$3/M343*206265</f>
        <v>#DIV/0!</v>
      </c>
      <c r="M343" s="31">
        <f>(POWER($G$3,-1/5))*(POWER(K343*K343/($R$18*$T$2),(3/5)))*206265</f>
        <v>0</v>
      </c>
      <c r="N343" s="32">
        <f>(((POWER($G$3,-1/5))*(POWER(G343*G343/($P$18*$T$2),(3/5)))+(POWER($G$3,-1/5))*(POWER(K343*K343/($R$18*$T$2),(3/5))))/2)*206265</f>
        <v>0</v>
      </c>
      <c r="O343" s="30" t="e">
        <f>0.98*$G$3/N343*206265</f>
        <v>#DIV/0!</v>
      </c>
    </row>
    <row r="344" spans="1:15" s="58" customFormat="1" ht="12">
      <c r="A344" s="40">
        <v>334</v>
      </c>
      <c r="B344" s="40">
        <f>blismm!P337</f>
        <v>7404</v>
      </c>
      <c r="C344" s="28">
        <f>B344/(32766/2)</f>
        <v>0.45193188060794726</v>
      </c>
      <c r="D344" s="17">
        <f>SQRT(2*LN(1/C344))</f>
        <v>1.2603363179142901</v>
      </c>
      <c r="E344" s="11">
        <f>D344*$U$24</f>
        <v>1.2998163530729554</v>
      </c>
      <c r="F344">
        <f>blismm!K336</f>
        <v>0</v>
      </c>
      <c r="G344" s="17">
        <f>$S$26*F344</f>
        <v>0</v>
      </c>
      <c r="H344" s="30" t="e">
        <f>0.98*$G$3/I344*206265</f>
        <v>#DIV/0!</v>
      </c>
      <c r="I344" s="31">
        <f>(POWER($G$3,-1/5))*(POWER(G344*G344/($P$18*$T$2),(3/5)))*206265</f>
        <v>0</v>
      </c>
      <c r="J344">
        <f>blismm!L336</f>
        <v>0</v>
      </c>
      <c r="K344" s="17">
        <f>$S$26*J344</f>
        <v>0</v>
      </c>
      <c r="L344" s="30" t="e">
        <f>0.98*$G$3/M344*206265</f>
        <v>#DIV/0!</v>
      </c>
      <c r="M344" s="31">
        <f>(POWER($G$3,-1/5))*(POWER(K344*K344/($R$18*$T$2),(3/5)))*206265</f>
        <v>0</v>
      </c>
      <c r="N344" s="32">
        <f>(((POWER($G$3,-1/5))*(POWER(G344*G344/($P$18*$T$2),(3/5)))+(POWER($G$3,-1/5))*(POWER(K344*K344/($R$18*$T$2),(3/5))))/2)*206265</f>
        <v>0</v>
      </c>
      <c r="O344" s="30" t="e">
        <f>0.98*$G$3/N344*206265</f>
        <v>#DIV/0!</v>
      </c>
    </row>
    <row r="345" spans="1:15" s="58" customFormat="1" ht="12">
      <c r="A345" s="40">
        <v>335</v>
      </c>
      <c r="B345" s="40">
        <f>blismm!P338</f>
        <v>5253</v>
      </c>
      <c r="C345" s="28">
        <f>B345/(32766/2)</f>
        <v>0.3206372459256546</v>
      </c>
      <c r="D345" s="17">
        <f>SQRT(2*LN(1/C345))</f>
        <v>1.508273761534226</v>
      </c>
      <c r="E345" s="11">
        <f>D345*$U$24</f>
        <v>1.555520437114286</v>
      </c>
      <c r="F345">
        <f>blismm!K337</f>
        <v>0</v>
      </c>
      <c r="G345" s="17">
        <f>$S$26*F345</f>
        <v>0</v>
      </c>
      <c r="H345" s="30" t="e">
        <f>0.98*$G$3/I345*206265</f>
        <v>#DIV/0!</v>
      </c>
      <c r="I345" s="31">
        <f>(POWER($G$3,-1/5))*(POWER(G345*G345/($P$18*$T$2),(3/5)))*206265</f>
        <v>0</v>
      </c>
      <c r="J345">
        <f>blismm!L337</f>
        <v>0</v>
      </c>
      <c r="K345" s="17">
        <f>$S$26*J345</f>
        <v>0</v>
      </c>
      <c r="L345" s="30" t="e">
        <f>0.98*$G$3/M345*206265</f>
        <v>#DIV/0!</v>
      </c>
      <c r="M345" s="31">
        <f>(POWER($G$3,-1/5))*(POWER(K345*K345/($R$18*$T$2),(3/5)))*206265</f>
        <v>0</v>
      </c>
      <c r="N345" s="32">
        <f>(((POWER($G$3,-1/5))*(POWER(G345*G345/($P$18*$T$2),(3/5)))+(POWER($G$3,-1/5))*(POWER(K345*K345/($R$18*$T$2),(3/5))))/2)*206265</f>
        <v>0</v>
      </c>
      <c r="O345" s="30" t="e">
        <f>0.98*$G$3/N345*206265</f>
        <v>#DIV/0!</v>
      </c>
    </row>
    <row r="346" spans="1:15" s="58" customFormat="1" ht="12">
      <c r="A346" s="40">
        <v>336</v>
      </c>
      <c r="B346" s="40">
        <f>blismm!P339</f>
        <v>3685</v>
      </c>
      <c r="C346" s="28">
        <f>B346/(32766/2)</f>
        <v>0.22492827931392298</v>
      </c>
      <c r="D346" s="17">
        <f>SQRT(2*LN(1/C346))</f>
        <v>1.7274105975110992</v>
      </c>
      <c r="E346" s="11">
        <f>D346*$U$24</f>
        <v>1.7815217344781344</v>
      </c>
      <c r="F346">
        <f>blismm!K338</f>
        <v>0</v>
      </c>
      <c r="G346" s="17">
        <f>$S$26*F346</f>
        <v>0</v>
      </c>
      <c r="H346" s="30" t="e">
        <f>0.98*$G$3/I346*206265</f>
        <v>#DIV/0!</v>
      </c>
      <c r="I346" s="31">
        <f>(POWER($G$3,-1/5))*(POWER(G346*G346/($P$18*$T$2),(3/5)))*206265</f>
        <v>0</v>
      </c>
      <c r="J346">
        <f>blismm!L338</f>
        <v>0</v>
      </c>
      <c r="K346" s="17">
        <f>$S$26*J346</f>
        <v>0</v>
      </c>
      <c r="L346" s="30" t="e">
        <f>0.98*$G$3/M346*206265</f>
        <v>#DIV/0!</v>
      </c>
      <c r="M346" s="31">
        <f>(POWER($G$3,-1/5))*(POWER(K346*K346/($R$18*$T$2),(3/5)))*206265</f>
        <v>0</v>
      </c>
      <c r="N346" s="32">
        <f>(((POWER($G$3,-1/5))*(POWER(G346*G346/($P$18*$T$2),(3/5)))+(POWER($G$3,-1/5))*(POWER(K346*K346/($R$18*$T$2),(3/5))))/2)*206265</f>
        <v>0</v>
      </c>
      <c r="O346" s="30" t="e">
        <f>0.98*$G$3/N346*206265</f>
        <v>#DIV/0!</v>
      </c>
    </row>
    <row r="347" spans="1:15" s="58" customFormat="1" ht="12">
      <c r="A347" s="40">
        <v>337</v>
      </c>
      <c r="B347" s="40">
        <f>blismm!P340</f>
        <v>6190</v>
      </c>
      <c r="C347" s="28">
        <f>B347/(32766/2)</f>
        <v>0.37783067814197646</v>
      </c>
      <c r="D347" s="17">
        <f>SQRT(2*LN(1/C347))</f>
        <v>1.3952126183070603</v>
      </c>
      <c r="E347" s="11">
        <f>D347*$U$24</f>
        <v>1.438917653575529</v>
      </c>
      <c r="F347">
        <f>blismm!K339</f>
        <v>0</v>
      </c>
      <c r="G347" s="17">
        <f>$S$26*F347</f>
        <v>0</v>
      </c>
      <c r="H347" s="30" t="e">
        <f>0.98*$G$3/I347*206265</f>
        <v>#DIV/0!</v>
      </c>
      <c r="I347" s="31">
        <f>(POWER($G$3,-1/5))*(POWER(G347*G347/($P$18*$T$2),(3/5)))*206265</f>
        <v>0</v>
      </c>
      <c r="J347">
        <f>blismm!L339</f>
        <v>0</v>
      </c>
      <c r="K347" s="17">
        <f>$S$26*J347</f>
        <v>0</v>
      </c>
      <c r="L347" s="30" t="e">
        <f>0.98*$G$3/M347*206265</f>
        <v>#DIV/0!</v>
      </c>
      <c r="M347" s="31">
        <f>(POWER($G$3,-1/5))*(POWER(K347*K347/($R$18*$T$2),(3/5)))*206265</f>
        <v>0</v>
      </c>
      <c r="N347" s="32">
        <f>(((POWER($G$3,-1/5))*(POWER(G347*G347/($P$18*$T$2),(3/5)))+(POWER($G$3,-1/5))*(POWER(K347*K347/($R$18*$T$2),(3/5))))/2)*206265</f>
        <v>0</v>
      </c>
      <c r="O347" s="30" t="e">
        <f>0.98*$G$3/N347*206265</f>
        <v>#DIV/0!</v>
      </c>
    </row>
    <row r="348" spans="1:15" s="58" customFormat="1" ht="12">
      <c r="A348" s="40">
        <v>338</v>
      </c>
      <c r="B348" s="40">
        <f>blismm!P341</f>
        <v>2351</v>
      </c>
      <c r="C348" s="28">
        <f>B348/(32766/2)</f>
        <v>0.14350241103582984</v>
      </c>
      <c r="D348" s="17">
        <f>SQRT(2*LN(1/C348))</f>
        <v>1.9704839214163579</v>
      </c>
      <c r="E348" s="11">
        <f>D348*$U$24</f>
        <v>2.0322093302547253</v>
      </c>
      <c r="F348">
        <f>blismm!K340</f>
        <v>0</v>
      </c>
      <c r="G348" s="17">
        <f>$S$26*F348</f>
        <v>0</v>
      </c>
      <c r="H348" s="30" t="e">
        <f>0.98*$G$3/I348*206265</f>
        <v>#DIV/0!</v>
      </c>
      <c r="I348" s="31">
        <f>(POWER($G$3,-1/5))*(POWER(G348*G348/($P$18*$T$2),(3/5)))*206265</f>
        <v>0</v>
      </c>
      <c r="J348">
        <f>blismm!L340</f>
        <v>0</v>
      </c>
      <c r="K348" s="17">
        <f>$S$26*J348</f>
        <v>0</v>
      </c>
      <c r="L348" s="30" t="e">
        <f>0.98*$G$3/M348*206265</f>
        <v>#DIV/0!</v>
      </c>
      <c r="M348" s="31">
        <f>(POWER($G$3,-1/5))*(POWER(K348*K348/($R$18*$T$2),(3/5)))*206265</f>
        <v>0</v>
      </c>
      <c r="N348" s="32">
        <f>(((POWER($G$3,-1/5))*(POWER(G348*G348/($P$18*$T$2),(3/5)))+(POWER($G$3,-1/5))*(POWER(K348*K348/($R$18*$T$2),(3/5))))/2)*206265</f>
        <v>0</v>
      </c>
      <c r="O348" s="30" t="e">
        <f>0.98*$G$3/N348*206265</f>
        <v>#DIV/0!</v>
      </c>
    </row>
    <row r="349" spans="1:15" s="58" customFormat="1" ht="12">
      <c r="A349" s="40">
        <v>339</v>
      </c>
      <c r="B349" s="40">
        <f>blismm!P342</f>
        <v>3447</v>
      </c>
      <c r="C349" s="28">
        <f>B349/(32766/2)</f>
        <v>0.2104010254532137</v>
      </c>
      <c r="D349" s="17">
        <f>SQRT(2*LN(1/C349))</f>
        <v>1.7656386517650762</v>
      </c>
      <c r="E349" s="11">
        <f>D349*$U$24</f>
        <v>1.8209472825316173</v>
      </c>
      <c r="F349">
        <f>blismm!K341</f>
        <v>0</v>
      </c>
      <c r="G349" s="17">
        <f>$S$26*F349</f>
        <v>0</v>
      </c>
      <c r="H349" s="30" t="e">
        <f>0.98*$G$3/I349*206265</f>
        <v>#DIV/0!</v>
      </c>
      <c r="I349" s="31">
        <f>(POWER($G$3,-1/5))*(POWER(G349*G349/($P$18*$T$2),(3/5)))*206265</f>
        <v>0</v>
      </c>
      <c r="J349">
        <f>blismm!L341</f>
        <v>0</v>
      </c>
      <c r="K349" s="17">
        <f>$S$26*J349</f>
        <v>0</v>
      </c>
      <c r="L349" s="30" t="e">
        <f>0.98*$G$3/M349*206265</f>
        <v>#DIV/0!</v>
      </c>
      <c r="M349" s="31">
        <f>(POWER($G$3,-1/5))*(POWER(K349*K349/($R$18*$T$2),(3/5)))*206265</f>
        <v>0</v>
      </c>
      <c r="N349" s="32">
        <f>(((POWER($G$3,-1/5))*(POWER(G349*G349/($P$18*$T$2),(3/5)))+(POWER($G$3,-1/5))*(POWER(K349*K349/($R$18*$T$2),(3/5))))/2)*206265</f>
        <v>0</v>
      </c>
      <c r="O349" s="30" t="e">
        <f>0.98*$G$3/N349*206265</f>
        <v>#DIV/0!</v>
      </c>
    </row>
    <row r="350" spans="1:15" s="58" customFormat="1" ht="12">
      <c r="A350" s="40">
        <v>340</v>
      </c>
      <c r="B350" s="40">
        <f>blismm!P343</f>
        <v>6442</v>
      </c>
      <c r="C350" s="28">
        <f>B350/(32766/2)</f>
        <v>0.39321247634743334</v>
      </c>
      <c r="D350" s="17">
        <f>SQRT(2*LN(1/C350))</f>
        <v>1.3663126735334918</v>
      </c>
      <c r="E350" s="11">
        <f>D350*$U$24</f>
        <v>1.4091124180319285</v>
      </c>
      <c r="F350">
        <f>blismm!K342</f>
        <v>0</v>
      </c>
      <c r="G350" s="17">
        <f>$S$26*F350</f>
        <v>0</v>
      </c>
      <c r="H350" s="30" t="e">
        <f>0.98*$G$3/I350*206265</f>
        <v>#DIV/0!</v>
      </c>
      <c r="I350" s="31">
        <f>(POWER($G$3,-1/5))*(POWER(G350*G350/($P$18*$T$2),(3/5)))*206265</f>
        <v>0</v>
      </c>
      <c r="J350">
        <f>blismm!L342</f>
        <v>0</v>
      </c>
      <c r="K350" s="17">
        <f>$S$26*J350</f>
        <v>0</v>
      </c>
      <c r="L350" s="30" t="e">
        <f>0.98*$G$3/M350*206265</f>
        <v>#DIV/0!</v>
      </c>
      <c r="M350" s="31">
        <f>(POWER($G$3,-1/5))*(POWER(K350*K350/($R$18*$T$2),(3/5)))*206265</f>
        <v>0</v>
      </c>
      <c r="N350" s="32">
        <f>(((POWER($G$3,-1/5))*(POWER(G350*G350/($P$18*$T$2),(3/5)))+(POWER($G$3,-1/5))*(POWER(K350*K350/($R$18*$T$2),(3/5))))/2)*206265</f>
        <v>0</v>
      </c>
      <c r="O350" s="30" t="e">
        <f>0.98*$G$3/N350*206265</f>
        <v>#DIV/0!</v>
      </c>
    </row>
    <row r="351" spans="1:15" s="58" customFormat="1" ht="12">
      <c r="A351" s="40">
        <v>341</v>
      </c>
      <c r="B351" s="40">
        <f>blismm!P344</f>
        <v>6168</v>
      </c>
      <c r="C351" s="28">
        <f>B351/(32766/2)</f>
        <v>0.37648782274308734</v>
      </c>
      <c r="D351" s="17">
        <f>SQRT(2*LN(1/C351))</f>
        <v>1.397762194063853</v>
      </c>
      <c r="E351" s="11">
        <f>D351*$U$24</f>
        <v>1.4415470947929032</v>
      </c>
      <c r="F351">
        <f>blismm!K343</f>
        <v>0</v>
      </c>
      <c r="G351" s="17">
        <f>$S$26*F351</f>
        <v>0</v>
      </c>
      <c r="H351" s="30" t="e">
        <f>0.98*$G$3/I351*206265</f>
        <v>#DIV/0!</v>
      </c>
      <c r="I351" s="31">
        <f>(POWER($G$3,-1/5))*(POWER(G351*G351/($P$18*$T$2),(3/5)))*206265</f>
        <v>0</v>
      </c>
      <c r="J351">
        <f>blismm!L343</f>
        <v>0</v>
      </c>
      <c r="K351" s="17">
        <f>$S$26*J351</f>
        <v>0</v>
      </c>
      <c r="L351" s="30" t="e">
        <f>0.98*$G$3/M351*206265</f>
        <v>#DIV/0!</v>
      </c>
      <c r="M351" s="31">
        <f>(POWER($G$3,-1/5))*(POWER(K351*K351/($R$18*$T$2),(3/5)))*206265</f>
        <v>0</v>
      </c>
      <c r="N351" s="32">
        <f>(((POWER($G$3,-1/5))*(POWER(G351*G351/($P$18*$T$2),(3/5)))+(POWER($G$3,-1/5))*(POWER(K351*K351/($R$18*$T$2),(3/5))))/2)*206265</f>
        <v>0</v>
      </c>
      <c r="O351" s="30" t="e">
        <f>0.98*$G$3/N351*206265</f>
        <v>#DIV/0!</v>
      </c>
    </row>
    <row r="352" spans="1:15" s="58" customFormat="1" ht="12">
      <c r="A352" s="40">
        <v>342</v>
      </c>
      <c r="B352" s="40">
        <f>blismm!P345</f>
        <v>2655</v>
      </c>
      <c r="C352" s="28">
        <f>B352/(32766/2)</f>
        <v>0.16205823109320638</v>
      </c>
      <c r="D352" s="17">
        <f>SQRT(2*LN(1/C352))</f>
        <v>1.907773339337891</v>
      </c>
      <c r="E352" s="11">
        <f>D352*$U$24</f>
        <v>1.9675343391926505</v>
      </c>
      <c r="F352">
        <f>blismm!K344</f>
        <v>0</v>
      </c>
      <c r="G352" s="17">
        <f>$S$26*F352</f>
        <v>0</v>
      </c>
      <c r="H352" s="30" t="e">
        <f>0.98*$G$3/I352*206265</f>
        <v>#DIV/0!</v>
      </c>
      <c r="I352" s="31">
        <f>(POWER($G$3,-1/5))*(POWER(G352*G352/($P$18*$T$2),(3/5)))*206265</f>
        <v>0</v>
      </c>
      <c r="J352">
        <f>blismm!L344</f>
        <v>0</v>
      </c>
      <c r="K352" s="17">
        <f>$S$26*J352</f>
        <v>0</v>
      </c>
      <c r="L352" s="30" t="e">
        <f>0.98*$G$3/M352*206265</f>
        <v>#DIV/0!</v>
      </c>
      <c r="M352" s="31">
        <f>(POWER($G$3,-1/5))*(POWER(K352*K352/($R$18*$T$2),(3/5)))*206265</f>
        <v>0</v>
      </c>
      <c r="N352" s="32">
        <f>(((POWER($G$3,-1/5))*(POWER(G352*G352/($P$18*$T$2),(3/5)))+(POWER($G$3,-1/5))*(POWER(K352*K352/($R$18*$T$2),(3/5))))/2)*206265</f>
        <v>0</v>
      </c>
      <c r="O352" s="30" t="e">
        <f>0.98*$G$3/N352*206265</f>
        <v>#DIV/0!</v>
      </c>
    </row>
    <row r="353" spans="1:15" s="58" customFormat="1" ht="12">
      <c r="A353" s="40">
        <v>343</v>
      </c>
      <c r="B353" s="40">
        <f>blismm!P346</f>
        <v>2684</v>
      </c>
      <c r="C353" s="28">
        <f>B353/(32766/2)</f>
        <v>0.16382835866446926</v>
      </c>
      <c r="D353" s="17">
        <f>SQRT(2*LN(1/C353))</f>
        <v>1.9020704470280227</v>
      </c>
      <c r="E353" s="11">
        <f>D353*$U$24</f>
        <v>1.9616528037811756</v>
      </c>
      <c r="F353">
        <f>blismm!K345</f>
        <v>0</v>
      </c>
      <c r="G353" s="17">
        <f>$S$26*F353</f>
        <v>0</v>
      </c>
      <c r="H353" s="30" t="e">
        <f>0.98*$G$3/I353*206265</f>
        <v>#DIV/0!</v>
      </c>
      <c r="I353" s="31">
        <f>(POWER($G$3,-1/5))*(POWER(G353*G353/($P$18*$T$2),(3/5)))*206265</f>
        <v>0</v>
      </c>
      <c r="J353">
        <f>blismm!L345</f>
        <v>0</v>
      </c>
      <c r="K353" s="17">
        <f>$S$26*J353</f>
        <v>0</v>
      </c>
      <c r="L353" s="30" t="e">
        <f>0.98*$G$3/M353*206265</f>
        <v>#DIV/0!</v>
      </c>
      <c r="M353" s="31">
        <f>(POWER($G$3,-1/5))*(POWER(K353*K353/($R$18*$T$2),(3/5)))*206265</f>
        <v>0</v>
      </c>
      <c r="N353" s="32">
        <f>(((POWER($G$3,-1/5))*(POWER(G353*G353/($P$18*$T$2),(3/5)))+(POWER($G$3,-1/5))*(POWER(K353*K353/($R$18*$T$2),(3/5))))/2)*206265</f>
        <v>0</v>
      </c>
      <c r="O353" s="30" t="e">
        <f>0.98*$G$3/N353*206265</f>
        <v>#DIV/0!</v>
      </c>
    </row>
    <row r="354" spans="1:15" s="58" customFormat="1" ht="12">
      <c r="A354" s="40">
        <v>344</v>
      </c>
      <c r="B354" s="40">
        <f>blismm!P347</f>
        <v>10137</v>
      </c>
      <c r="C354" s="28">
        <f>B354/(32766/2)</f>
        <v>0.6187511444790331</v>
      </c>
      <c r="D354" s="17">
        <f>SQRT(2*LN(1/C354))</f>
        <v>0.9798490857656231</v>
      </c>
      <c r="E354" s="11">
        <f>D354*$U$24</f>
        <v>1.0105428583772313</v>
      </c>
      <c r="F354">
        <f>blismm!K346</f>
        <v>0</v>
      </c>
      <c r="G354" s="17">
        <f>$S$26*F354</f>
        <v>0</v>
      </c>
      <c r="H354" s="30" t="e">
        <f>0.98*$G$3/I354*206265</f>
        <v>#DIV/0!</v>
      </c>
      <c r="I354" s="31">
        <f>(POWER($G$3,-1/5))*(POWER(G354*G354/($P$18*$T$2),(3/5)))*206265</f>
        <v>0</v>
      </c>
      <c r="J354">
        <f>blismm!L346</f>
        <v>0</v>
      </c>
      <c r="K354" s="17">
        <f>$S$26*J354</f>
        <v>0</v>
      </c>
      <c r="L354" s="30" t="e">
        <f>0.98*$G$3/M354*206265</f>
        <v>#DIV/0!</v>
      </c>
      <c r="M354" s="31">
        <f>(POWER($G$3,-1/5))*(POWER(K354*K354/($R$18*$T$2),(3/5)))*206265</f>
        <v>0</v>
      </c>
      <c r="N354" s="32">
        <f>(((POWER($G$3,-1/5))*(POWER(G354*G354/($P$18*$T$2),(3/5)))+(POWER($G$3,-1/5))*(POWER(K354*K354/($R$18*$T$2),(3/5))))/2)*206265</f>
        <v>0</v>
      </c>
      <c r="O354" s="30" t="e">
        <f>0.98*$G$3/N354*206265</f>
        <v>#DIV/0!</v>
      </c>
    </row>
    <row r="355" spans="1:15" s="58" customFormat="1" ht="12">
      <c r="A355" s="40">
        <v>345</v>
      </c>
      <c r="B355" s="40">
        <f>blismm!P348</f>
        <v>9744</v>
      </c>
      <c r="C355" s="28">
        <f>B355/(32766/2)</f>
        <v>0.5947628639443325</v>
      </c>
      <c r="D355" s="17">
        <f>SQRT(2*LN(1/C355))</f>
        <v>1.0194042386321387</v>
      </c>
      <c r="E355" s="11">
        <f>D355*$U$24</f>
        <v>1.0513370764072905</v>
      </c>
      <c r="F355">
        <f>blismm!K347</f>
        <v>0</v>
      </c>
      <c r="G355" s="17">
        <f>$S$26*F355</f>
        <v>0</v>
      </c>
      <c r="H355" s="30" t="e">
        <f>0.98*$G$3/I355*206265</f>
        <v>#DIV/0!</v>
      </c>
      <c r="I355" s="31">
        <f>(POWER($G$3,-1/5))*(POWER(G355*G355/($P$18*$T$2),(3/5)))*206265</f>
        <v>0</v>
      </c>
      <c r="J355">
        <f>blismm!L347</f>
        <v>0</v>
      </c>
      <c r="K355" s="17">
        <f>$S$26*J355</f>
        <v>0</v>
      </c>
      <c r="L355" s="30" t="e">
        <f>0.98*$G$3/M355*206265</f>
        <v>#DIV/0!</v>
      </c>
      <c r="M355" s="31">
        <f>(POWER($G$3,-1/5))*(POWER(K355*K355/($R$18*$T$2),(3/5)))*206265</f>
        <v>0</v>
      </c>
      <c r="N355" s="32">
        <f>(((POWER($G$3,-1/5))*(POWER(G355*G355/($P$18*$T$2),(3/5)))+(POWER($G$3,-1/5))*(POWER(K355*K355/($R$18*$T$2),(3/5))))/2)*206265</f>
        <v>0</v>
      </c>
      <c r="O355" s="30" t="e">
        <f>0.98*$G$3/N355*206265</f>
        <v>#DIV/0!</v>
      </c>
    </row>
    <row r="356" spans="1:15" s="58" customFormat="1" ht="12">
      <c r="A356" s="40">
        <v>346</v>
      </c>
      <c r="B356" s="40">
        <f>blismm!P349</f>
        <v>2812</v>
      </c>
      <c r="C356" s="28">
        <f>B356/(32766/2)</f>
        <v>0.17164133553073307</v>
      </c>
      <c r="D356" s="17">
        <f>SQRT(2*LN(1/C356))</f>
        <v>1.8774175017239547</v>
      </c>
      <c r="E356" s="11">
        <f>D356*$U$24</f>
        <v>1.9362276049654576</v>
      </c>
      <c r="F356">
        <f>blismm!K348</f>
        <v>0</v>
      </c>
      <c r="G356" s="17">
        <f>$S$26*F356</f>
        <v>0</v>
      </c>
      <c r="H356" s="30" t="e">
        <f>0.98*$G$3/I356*206265</f>
        <v>#DIV/0!</v>
      </c>
      <c r="I356" s="31">
        <f>(POWER($G$3,-1/5))*(POWER(G356*G356/($P$18*$T$2),(3/5)))*206265</f>
        <v>0</v>
      </c>
      <c r="J356">
        <f>blismm!L348</f>
        <v>0</v>
      </c>
      <c r="K356" s="17">
        <f>$S$26*J356</f>
        <v>0</v>
      </c>
      <c r="L356" s="30" t="e">
        <f>0.98*$G$3/M356*206265</f>
        <v>#DIV/0!</v>
      </c>
      <c r="M356" s="31">
        <f>(POWER($G$3,-1/5))*(POWER(K356*K356/($R$18*$T$2),(3/5)))*206265</f>
        <v>0</v>
      </c>
      <c r="N356" s="32">
        <f>(((POWER($G$3,-1/5))*(POWER(G356*G356/($P$18*$T$2),(3/5)))+(POWER($G$3,-1/5))*(POWER(K356*K356/($R$18*$T$2),(3/5))))/2)*206265</f>
        <v>0</v>
      </c>
      <c r="O356" s="30" t="e">
        <f>0.98*$G$3/N356*206265</f>
        <v>#DIV/0!</v>
      </c>
    </row>
    <row r="357" spans="1:15" s="58" customFormat="1" ht="12">
      <c r="A357" s="40">
        <v>347</v>
      </c>
      <c r="B357" s="40">
        <f>blismm!P350</f>
        <v>8434</v>
      </c>
      <c r="C357" s="28">
        <f>B357/(32766/2)</f>
        <v>0.5148019288286638</v>
      </c>
      <c r="D357" s="17">
        <f>SQRT(2*LN(1/C357))</f>
        <v>1.1523654424823389</v>
      </c>
      <c r="E357" s="11">
        <f>D357*$U$24</f>
        <v>1.1884632899680982</v>
      </c>
      <c r="F357">
        <f>blismm!K349</f>
        <v>0</v>
      </c>
      <c r="G357" s="17">
        <f>$S$26*F357</f>
        <v>0</v>
      </c>
      <c r="H357" s="30" t="e">
        <f>0.98*$G$3/I357*206265</f>
        <v>#DIV/0!</v>
      </c>
      <c r="I357" s="31">
        <f>(POWER($G$3,-1/5))*(POWER(G357*G357/($P$18*$T$2),(3/5)))*206265</f>
        <v>0</v>
      </c>
      <c r="J357">
        <f>blismm!L349</f>
        <v>0</v>
      </c>
      <c r="K357" s="17">
        <f>$S$26*J357</f>
        <v>0</v>
      </c>
      <c r="L357" s="30" t="e">
        <f>0.98*$G$3/M357*206265</f>
        <v>#DIV/0!</v>
      </c>
      <c r="M357" s="31">
        <f>(POWER($G$3,-1/5))*(POWER(K357*K357/($R$18*$T$2),(3/5)))*206265</f>
        <v>0</v>
      </c>
      <c r="N357" s="32">
        <f>(((POWER($G$3,-1/5))*(POWER(G357*G357/($P$18*$T$2),(3/5)))+(POWER($G$3,-1/5))*(POWER(K357*K357/($R$18*$T$2),(3/5))))/2)*206265</f>
        <v>0</v>
      </c>
      <c r="O357" s="30" t="e">
        <f>0.98*$G$3/N357*206265</f>
        <v>#DIV/0!</v>
      </c>
    </row>
    <row r="358" spans="1:15" s="58" customFormat="1" ht="12">
      <c r="A358" s="40">
        <v>348</v>
      </c>
      <c r="B358" s="40">
        <f>blismm!P351</f>
        <v>4436</v>
      </c>
      <c r="C358" s="28">
        <f>B358/(32766/2)</f>
        <v>0.27076847952145516</v>
      </c>
      <c r="D358" s="17">
        <f>SQRT(2*LN(1/C358))</f>
        <v>1.6164721725721145</v>
      </c>
      <c r="E358" s="11">
        <f>D358*$U$24</f>
        <v>1.667108163377936</v>
      </c>
      <c r="F358">
        <f>blismm!K350</f>
        <v>0</v>
      </c>
      <c r="G358" s="17">
        <f>$S$26*F358</f>
        <v>0</v>
      </c>
      <c r="H358" s="30" t="e">
        <f>0.98*$G$3/I358*206265</f>
        <v>#DIV/0!</v>
      </c>
      <c r="I358" s="31">
        <f>(POWER($G$3,-1/5))*(POWER(G358*G358/($P$18*$T$2),(3/5)))*206265</f>
        <v>0</v>
      </c>
      <c r="J358">
        <f>blismm!L350</f>
        <v>0</v>
      </c>
      <c r="K358" s="17">
        <f>$S$26*J358</f>
        <v>0</v>
      </c>
      <c r="L358" s="30" t="e">
        <f>0.98*$G$3/M358*206265</f>
        <v>#DIV/0!</v>
      </c>
      <c r="M358" s="31">
        <f>(POWER($G$3,-1/5))*(POWER(K358*K358/($R$18*$T$2),(3/5)))*206265</f>
        <v>0</v>
      </c>
      <c r="N358" s="32">
        <f>(((POWER($G$3,-1/5))*(POWER(G358*G358/($P$18*$T$2),(3/5)))+(POWER($G$3,-1/5))*(POWER(K358*K358/($R$18*$T$2),(3/5))))/2)*206265</f>
        <v>0</v>
      </c>
      <c r="O358" s="30" t="e">
        <f>0.98*$G$3/N358*206265</f>
        <v>#DIV/0!</v>
      </c>
    </row>
    <row r="359" spans="1:15" s="58" customFormat="1" ht="12">
      <c r="A359" s="40">
        <v>349</v>
      </c>
      <c r="B359" s="40">
        <f>blismm!P352</f>
        <v>2082</v>
      </c>
      <c r="C359" s="28">
        <f>B359/(32766/2)</f>
        <v>0.12708295184032228</v>
      </c>
      <c r="D359" s="17">
        <f>SQRT(2*LN(1/C359))</f>
        <v>2.031214041722511</v>
      </c>
      <c r="E359" s="11">
        <f>D359*$U$24</f>
        <v>2.0948418215794686</v>
      </c>
      <c r="F359">
        <f>blismm!K351</f>
        <v>0</v>
      </c>
      <c r="G359" s="17">
        <f>$S$26*F359</f>
        <v>0</v>
      </c>
      <c r="H359" s="30" t="e">
        <f>0.98*$G$3/I359*206265</f>
        <v>#DIV/0!</v>
      </c>
      <c r="I359" s="31">
        <f>(POWER($G$3,-1/5))*(POWER(G359*G359/($P$18*$T$2),(3/5)))*206265</f>
        <v>0</v>
      </c>
      <c r="J359">
        <f>blismm!L351</f>
        <v>0</v>
      </c>
      <c r="K359" s="17">
        <f>$S$26*J359</f>
        <v>0</v>
      </c>
      <c r="L359" s="30" t="e">
        <f>0.98*$G$3/M359*206265</f>
        <v>#DIV/0!</v>
      </c>
      <c r="M359" s="31">
        <f>(POWER($G$3,-1/5))*(POWER(K359*K359/($R$18*$T$2),(3/5)))*206265</f>
        <v>0</v>
      </c>
      <c r="N359" s="32">
        <f>(((POWER($G$3,-1/5))*(POWER(G359*G359/($P$18*$T$2),(3/5)))+(POWER($G$3,-1/5))*(POWER(K359*K359/($R$18*$T$2),(3/5))))/2)*206265</f>
        <v>0</v>
      </c>
      <c r="O359" s="30" t="e">
        <f>0.98*$G$3/N359*206265</f>
        <v>#DIV/0!</v>
      </c>
    </row>
    <row r="360" spans="1:15" s="58" customFormat="1" ht="12">
      <c r="A360" s="40">
        <v>350</v>
      </c>
      <c r="B360" s="40">
        <f>blismm!P353</f>
        <v>1725</v>
      </c>
      <c r="C360" s="28">
        <f>B360/(32766/2)</f>
        <v>0.10529207104925838</v>
      </c>
      <c r="D360" s="17">
        <f>SQRT(2*LN(1/C360))</f>
        <v>2.1217997838414457</v>
      </c>
      <c r="E360" s="11">
        <f>D360*$U$24</f>
        <v>2.1882651620702793</v>
      </c>
      <c r="F360">
        <f>blismm!K352</f>
        <v>0</v>
      </c>
      <c r="G360" s="17">
        <f>$S$26*F360</f>
        <v>0</v>
      </c>
      <c r="H360" s="30" t="e">
        <f>0.98*$G$3/I360*206265</f>
        <v>#DIV/0!</v>
      </c>
      <c r="I360" s="31">
        <f>(POWER($G$3,-1/5))*(POWER(G360*G360/($P$18*$T$2),(3/5)))*206265</f>
        <v>0</v>
      </c>
      <c r="J360">
        <f>blismm!L352</f>
        <v>0</v>
      </c>
      <c r="K360" s="17">
        <f>$S$26*J360</f>
        <v>0</v>
      </c>
      <c r="L360" s="30" t="e">
        <f>0.98*$G$3/M360*206265</f>
        <v>#DIV/0!</v>
      </c>
      <c r="M360" s="31">
        <f>(POWER($G$3,-1/5))*(POWER(K360*K360/($R$18*$T$2),(3/5)))*206265</f>
        <v>0</v>
      </c>
      <c r="N360" s="32">
        <f>(((POWER($G$3,-1/5))*(POWER(G360*G360/($P$18*$T$2),(3/5)))+(POWER($G$3,-1/5))*(POWER(K360*K360/($R$18*$T$2),(3/5))))/2)*206265</f>
        <v>0</v>
      </c>
      <c r="O360" s="30" t="e">
        <f>0.98*$G$3/N360*206265</f>
        <v>#DIV/0!</v>
      </c>
    </row>
    <row r="361" spans="1:15" s="58" customFormat="1" ht="12">
      <c r="A361" s="40">
        <v>351</v>
      </c>
      <c r="B361" s="40">
        <f>blismm!P354</f>
        <v>7389</v>
      </c>
      <c r="C361" s="28">
        <f>B361/(32766/2)</f>
        <v>0.45101629738143195</v>
      </c>
      <c r="D361" s="17">
        <f>SQRT(2*LN(1/C361))</f>
        <v>1.2619443759782885</v>
      </c>
      <c r="E361" s="11">
        <f>D361*$U$24</f>
        <v>1.3014747835558085</v>
      </c>
      <c r="F361">
        <f>blismm!K353</f>
        <v>0</v>
      </c>
      <c r="G361" s="17">
        <f>$S$26*F361</f>
        <v>0</v>
      </c>
      <c r="H361" s="30" t="e">
        <f>0.98*$G$3/I361*206265</f>
        <v>#DIV/0!</v>
      </c>
      <c r="I361" s="31">
        <f>(POWER($G$3,-1/5))*(POWER(G361*G361/($P$18*$T$2),(3/5)))*206265</f>
        <v>0</v>
      </c>
      <c r="J361">
        <f>blismm!L353</f>
        <v>0</v>
      </c>
      <c r="K361" s="17">
        <f>$S$26*J361</f>
        <v>0</v>
      </c>
      <c r="L361" s="30" t="e">
        <f>0.98*$G$3/M361*206265</f>
        <v>#DIV/0!</v>
      </c>
      <c r="M361" s="31">
        <f>(POWER($G$3,-1/5))*(POWER(K361*K361/($R$18*$T$2),(3/5)))*206265</f>
        <v>0</v>
      </c>
      <c r="N361" s="32">
        <f>(((POWER($G$3,-1/5))*(POWER(G361*G361/($P$18*$T$2),(3/5)))+(POWER($G$3,-1/5))*(POWER(K361*K361/($R$18*$T$2),(3/5))))/2)*206265</f>
        <v>0</v>
      </c>
      <c r="O361" s="30" t="e">
        <f>0.98*$G$3/N361*206265</f>
        <v>#DIV/0!</v>
      </c>
    </row>
    <row r="362" spans="1:15" s="58" customFormat="1" ht="12">
      <c r="A362" s="40">
        <v>352</v>
      </c>
      <c r="B362" s="40">
        <f>blismm!P355</f>
        <v>808</v>
      </c>
      <c r="C362" s="28">
        <f>B362/(32766/2)</f>
        <v>0.0493194164682903</v>
      </c>
      <c r="D362" s="17">
        <f>SQRT(2*LN(1/C362))</f>
        <v>2.453339533085124</v>
      </c>
      <c r="E362" s="11">
        <f>D362*$U$24</f>
        <v>2.530190393959016</v>
      </c>
      <c r="F362">
        <f>blismm!K354</f>
        <v>0</v>
      </c>
      <c r="G362" s="17">
        <f>$S$26*F362</f>
        <v>0</v>
      </c>
      <c r="H362" s="30" t="e">
        <f>0.98*$G$3/I362*206265</f>
        <v>#DIV/0!</v>
      </c>
      <c r="I362" s="31">
        <f>(POWER($G$3,-1/5))*(POWER(G362*G362/($P$18*$T$2),(3/5)))*206265</f>
        <v>0</v>
      </c>
      <c r="J362">
        <f>blismm!L354</f>
        <v>0</v>
      </c>
      <c r="K362" s="17">
        <f>$S$26*J362</f>
        <v>0</v>
      </c>
      <c r="L362" s="30" t="e">
        <f>0.98*$G$3/M362*206265</f>
        <v>#DIV/0!</v>
      </c>
      <c r="M362" s="31">
        <f>(POWER($G$3,-1/5))*(POWER(K362*K362/($R$18*$T$2),(3/5)))*206265</f>
        <v>0</v>
      </c>
      <c r="N362" s="32">
        <f>(((POWER($G$3,-1/5))*(POWER(G362*G362/($P$18*$T$2),(3/5)))+(POWER($G$3,-1/5))*(POWER(K362*K362/($R$18*$T$2),(3/5))))/2)*206265</f>
        <v>0</v>
      </c>
      <c r="O362" s="30" t="e">
        <f>0.98*$G$3/N362*206265</f>
        <v>#DIV/0!</v>
      </c>
    </row>
    <row r="363" spans="1:15" s="58" customFormat="1" ht="12">
      <c r="A363" s="40">
        <v>353</v>
      </c>
      <c r="B363" s="40">
        <f>blismm!P356</f>
        <v>3937</v>
      </c>
      <c r="C363" s="28">
        <f>B363/(32766/2)</f>
        <v>0.24031007751937986</v>
      </c>
      <c r="D363" s="17">
        <f>SQRT(2*LN(1/C363))</f>
        <v>1.6886830370892731</v>
      </c>
      <c r="E363" s="11">
        <f>D363*$U$24</f>
        <v>1.7415810332260948</v>
      </c>
      <c r="F363">
        <f>blismm!K355</f>
        <v>0</v>
      </c>
      <c r="G363" s="17">
        <f>$S$26*F363</f>
        <v>0</v>
      </c>
      <c r="H363" s="30" t="e">
        <f>0.98*$G$3/I363*206265</f>
        <v>#DIV/0!</v>
      </c>
      <c r="I363" s="31">
        <f>(POWER($G$3,-1/5))*(POWER(G363*G363/($P$18*$T$2),(3/5)))*206265</f>
        <v>0</v>
      </c>
      <c r="J363">
        <f>blismm!L355</f>
        <v>0</v>
      </c>
      <c r="K363" s="17">
        <f>$S$26*J363</f>
        <v>0</v>
      </c>
      <c r="L363" s="30" t="e">
        <f>0.98*$G$3/M363*206265</f>
        <v>#DIV/0!</v>
      </c>
      <c r="M363" s="31">
        <f>(POWER($G$3,-1/5))*(POWER(K363*K363/($R$18*$T$2),(3/5)))*206265</f>
        <v>0</v>
      </c>
      <c r="N363" s="32">
        <f>(((POWER($G$3,-1/5))*(POWER(G363*G363/($P$18*$T$2),(3/5)))+(POWER($G$3,-1/5))*(POWER(K363*K363/($R$18*$T$2),(3/5))))/2)*206265</f>
        <v>0</v>
      </c>
      <c r="O363" s="30" t="e">
        <f>0.98*$G$3/N363*206265</f>
        <v>#DIV/0!</v>
      </c>
    </row>
    <row r="364" spans="1:15" s="58" customFormat="1" ht="12">
      <c r="A364" s="40">
        <v>354</v>
      </c>
      <c r="B364" s="40">
        <f>blismm!P357</f>
        <v>8415</v>
      </c>
      <c r="C364" s="28">
        <f>B364/(32766/2)</f>
        <v>0.5136421900750778</v>
      </c>
      <c r="D364" s="17">
        <f>SQRT(2*LN(1/C364))</f>
        <v>1.1543209122209965</v>
      </c>
      <c r="E364" s="11">
        <f>D364*$U$24</f>
        <v>1.1904800147963193</v>
      </c>
      <c r="F364">
        <f>blismm!K356</f>
        <v>0</v>
      </c>
      <c r="G364" s="17">
        <f>$S$26*F364</f>
        <v>0</v>
      </c>
      <c r="H364" s="30" t="e">
        <f>0.98*$G$3/I364*206265</f>
        <v>#DIV/0!</v>
      </c>
      <c r="I364" s="31">
        <f>(POWER($G$3,-1/5))*(POWER(G364*G364/($P$18*$T$2),(3/5)))*206265</f>
        <v>0</v>
      </c>
      <c r="J364">
        <f>blismm!L356</f>
        <v>0</v>
      </c>
      <c r="K364" s="17">
        <f>$S$26*J364</f>
        <v>0</v>
      </c>
      <c r="L364" s="30" t="e">
        <f>0.98*$G$3/M364*206265</f>
        <v>#DIV/0!</v>
      </c>
      <c r="M364" s="31">
        <f>(POWER($G$3,-1/5))*(POWER(K364*K364/($R$18*$T$2),(3/5)))*206265</f>
        <v>0</v>
      </c>
      <c r="N364" s="32">
        <f>(((POWER($G$3,-1/5))*(POWER(G364*G364/($P$18*$T$2),(3/5)))+(POWER($G$3,-1/5))*(POWER(K364*K364/($R$18*$T$2),(3/5))))/2)*206265</f>
        <v>0</v>
      </c>
      <c r="O364" s="30" t="e">
        <f>0.98*$G$3/N364*206265</f>
        <v>#DIV/0!</v>
      </c>
    </row>
    <row r="365" spans="1:15" s="58" customFormat="1" ht="12">
      <c r="A365" s="40">
        <v>355</v>
      </c>
      <c r="B365" s="40">
        <f>blismm!P358</f>
        <v>3375</v>
      </c>
      <c r="C365" s="28">
        <f>B365/(32766/2)</f>
        <v>0.20600622596594031</v>
      </c>
      <c r="D365" s="17">
        <f>SQRT(2*LN(1/C365))</f>
        <v>1.7775538740154309</v>
      </c>
      <c r="E365" s="11">
        <f>D365*$U$24</f>
        <v>1.8332357491189644</v>
      </c>
      <c r="F365">
        <f>blismm!K357</f>
        <v>0</v>
      </c>
      <c r="G365" s="17">
        <f>$S$26*F365</f>
        <v>0</v>
      </c>
      <c r="H365" s="30" t="e">
        <f>0.98*$G$3/I365*206265</f>
        <v>#DIV/0!</v>
      </c>
      <c r="I365" s="31">
        <f>(POWER($G$3,-1/5))*(POWER(G365*G365/($P$18*$T$2),(3/5)))*206265</f>
        <v>0</v>
      </c>
      <c r="J365">
        <f>blismm!L357</f>
        <v>0</v>
      </c>
      <c r="K365" s="17">
        <f>$S$26*J365</f>
        <v>0</v>
      </c>
      <c r="L365" s="30" t="e">
        <f>0.98*$G$3/M365*206265</f>
        <v>#DIV/0!</v>
      </c>
      <c r="M365" s="31">
        <f>(POWER($G$3,-1/5))*(POWER(K365*K365/($R$18*$T$2),(3/5)))*206265</f>
        <v>0</v>
      </c>
      <c r="N365" s="32">
        <f>(((POWER($G$3,-1/5))*(POWER(G365*G365/($P$18*$T$2),(3/5)))+(POWER($G$3,-1/5))*(POWER(K365*K365/($R$18*$T$2),(3/5))))/2)*206265</f>
        <v>0</v>
      </c>
      <c r="O365" s="30" t="e">
        <f>0.98*$G$3/N365*206265</f>
        <v>#DIV/0!</v>
      </c>
    </row>
    <row r="366" spans="1:15" s="58" customFormat="1" ht="12">
      <c r="A366" s="40">
        <v>356</v>
      </c>
      <c r="B366" s="40">
        <f>blismm!P359</f>
        <v>2646</v>
      </c>
      <c r="C366" s="28">
        <f>B366/(32766/2)</f>
        <v>0.1615088811572972</v>
      </c>
      <c r="D366" s="17">
        <f>SQRT(2*LN(1/C366))</f>
        <v>1.909552380085638</v>
      </c>
      <c r="E366" s="11">
        <f>D366*$U$24</f>
        <v>1.9693691083918208</v>
      </c>
      <c r="F366">
        <f>blismm!K358</f>
        <v>0</v>
      </c>
      <c r="G366" s="17">
        <f>$S$26*F366</f>
        <v>0</v>
      </c>
      <c r="H366" s="30" t="e">
        <f>0.98*$G$3/I366*206265</f>
        <v>#DIV/0!</v>
      </c>
      <c r="I366" s="31">
        <f>(POWER($G$3,-1/5))*(POWER(G366*G366/($P$18*$T$2),(3/5)))*206265</f>
        <v>0</v>
      </c>
      <c r="J366">
        <f>blismm!L358</f>
        <v>0</v>
      </c>
      <c r="K366" s="17">
        <f>$S$26*J366</f>
        <v>0</v>
      </c>
      <c r="L366" s="30" t="e">
        <f>0.98*$G$3/M366*206265</f>
        <v>#DIV/0!</v>
      </c>
      <c r="M366" s="31">
        <f>(POWER($G$3,-1/5))*(POWER(K366*K366/($R$18*$T$2),(3/5)))*206265</f>
        <v>0</v>
      </c>
      <c r="N366" s="32">
        <f>(((POWER($G$3,-1/5))*(POWER(G366*G366/($P$18*$T$2),(3/5)))+(POWER($G$3,-1/5))*(POWER(K366*K366/($R$18*$T$2),(3/5))))/2)*206265</f>
        <v>0</v>
      </c>
      <c r="O366" s="30" t="e">
        <f>0.98*$G$3/N366*206265</f>
        <v>#DIV/0!</v>
      </c>
    </row>
    <row r="367" spans="1:15" s="58" customFormat="1" ht="12">
      <c r="A367" s="40">
        <v>357</v>
      </c>
      <c r="B367" s="40">
        <f>blismm!P360</f>
        <v>1234</v>
      </c>
      <c r="C367" s="28">
        <f>B367/(32766/2)</f>
        <v>0.07532198010132454</v>
      </c>
      <c r="D367" s="17">
        <f>SQRT(2*LN(1/C367))</f>
        <v>2.2741958079087783</v>
      </c>
      <c r="E367" s="11">
        <f>D367*$U$24</f>
        <v>2.345434991591521</v>
      </c>
      <c r="F367">
        <f>blismm!K359</f>
        <v>0</v>
      </c>
      <c r="G367" s="17">
        <f>$S$26*F367</f>
        <v>0</v>
      </c>
      <c r="H367" s="30" t="e">
        <f>0.98*$G$3/I367*206265</f>
        <v>#DIV/0!</v>
      </c>
      <c r="I367" s="31">
        <f>(POWER($G$3,-1/5))*(POWER(G367*G367/($P$18*$T$2),(3/5)))*206265</f>
        <v>0</v>
      </c>
      <c r="J367">
        <f>blismm!L359</f>
        <v>0</v>
      </c>
      <c r="K367" s="17">
        <f>$S$26*J367</f>
        <v>0</v>
      </c>
      <c r="L367" s="30" t="e">
        <f>0.98*$G$3/M367*206265</f>
        <v>#DIV/0!</v>
      </c>
      <c r="M367" s="31">
        <f>(POWER($G$3,-1/5))*(POWER(K367*K367/($R$18*$T$2),(3/5)))*206265</f>
        <v>0</v>
      </c>
      <c r="N367" s="32">
        <f>(((POWER($G$3,-1/5))*(POWER(G367*G367/($P$18*$T$2),(3/5)))+(POWER($G$3,-1/5))*(POWER(K367*K367/($R$18*$T$2),(3/5))))/2)*206265</f>
        <v>0</v>
      </c>
      <c r="O367" s="30" t="e">
        <f>0.98*$G$3/N367*206265</f>
        <v>#DIV/0!</v>
      </c>
    </row>
    <row r="368" spans="1:15" s="58" customFormat="1" ht="12">
      <c r="A368" s="40">
        <v>358</v>
      </c>
      <c r="B368" s="40">
        <f>blismm!P361</f>
        <v>7925</v>
      </c>
      <c r="C368" s="28">
        <f>B368/(32766/2)</f>
        <v>0.48373313800891166</v>
      </c>
      <c r="D368" s="17">
        <f>SQRT(2*LN(1/C368))</f>
        <v>1.205173756829099</v>
      </c>
      <c r="E368" s="11">
        <f>D368*$U$24</f>
        <v>1.2429258247617705</v>
      </c>
      <c r="F368">
        <f>blismm!K360</f>
        <v>0</v>
      </c>
      <c r="G368" s="17">
        <f>$S$26*F368</f>
        <v>0</v>
      </c>
      <c r="H368" s="30" t="e">
        <f>0.98*$G$3/I368*206265</f>
        <v>#DIV/0!</v>
      </c>
      <c r="I368" s="31">
        <f>(POWER($G$3,-1/5))*(POWER(G368*G368/($P$18*$T$2),(3/5)))*206265</f>
        <v>0</v>
      </c>
      <c r="J368">
        <f>blismm!L360</f>
        <v>0</v>
      </c>
      <c r="K368" s="17">
        <f>$S$26*J368</f>
        <v>0</v>
      </c>
      <c r="L368" s="30" t="e">
        <f>0.98*$G$3/M368*206265</f>
        <v>#DIV/0!</v>
      </c>
      <c r="M368" s="31">
        <f>(POWER($G$3,-1/5))*(POWER(K368*K368/($R$18*$T$2),(3/5)))*206265</f>
        <v>0</v>
      </c>
      <c r="N368" s="32">
        <f>(((POWER($G$3,-1/5))*(POWER(G368*G368/($P$18*$T$2),(3/5)))+(POWER($G$3,-1/5))*(POWER(K368*K368/($R$18*$T$2),(3/5))))/2)*206265</f>
        <v>0</v>
      </c>
      <c r="O368" s="30" t="e">
        <f>0.98*$G$3/N368*206265</f>
        <v>#DIV/0!</v>
      </c>
    </row>
    <row r="369" spans="1:15" s="58" customFormat="1" ht="12">
      <c r="A369" s="40">
        <v>359</v>
      </c>
      <c r="B369" s="40">
        <f>blismm!P362</f>
        <v>7778</v>
      </c>
      <c r="C369" s="28">
        <f>B369/(32766/2)</f>
        <v>0.47476042238906185</v>
      </c>
      <c r="D369" s="17">
        <f>SQRT(2*LN(1/C369))</f>
        <v>1.220610483409487</v>
      </c>
      <c r="E369" s="11">
        <f>D369*$U$24</f>
        <v>1.2588461068022894</v>
      </c>
      <c r="F369">
        <f>blismm!K361</f>
        <v>0</v>
      </c>
      <c r="G369" s="17">
        <f>$S$26*F369</f>
        <v>0</v>
      </c>
      <c r="H369" s="30" t="e">
        <f>0.98*$G$3/I369*206265</f>
        <v>#DIV/0!</v>
      </c>
      <c r="I369" s="31">
        <f>(POWER($G$3,-1/5))*(POWER(G369*G369/($P$18*$T$2),(3/5)))*206265</f>
        <v>0</v>
      </c>
      <c r="J369">
        <f>blismm!L361</f>
        <v>0</v>
      </c>
      <c r="K369" s="17">
        <f>$S$26*J369</f>
        <v>0</v>
      </c>
      <c r="L369" s="30" t="e">
        <f>0.98*$G$3/M369*206265</f>
        <v>#DIV/0!</v>
      </c>
      <c r="M369" s="31">
        <f>(POWER($G$3,-1/5))*(POWER(K369*K369/($R$18*$T$2),(3/5)))*206265</f>
        <v>0</v>
      </c>
      <c r="N369" s="32">
        <f>(((POWER($G$3,-1/5))*(POWER(G369*G369/($P$18*$T$2),(3/5)))+(POWER($G$3,-1/5))*(POWER(K369*K369/($R$18*$T$2),(3/5))))/2)*206265</f>
        <v>0</v>
      </c>
      <c r="O369" s="30" t="e">
        <f>0.98*$G$3/N369*206265</f>
        <v>#DIV/0!</v>
      </c>
    </row>
    <row r="370" spans="1:15" s="58" customFormat="1" ht="12">
      <c r="A370" s="40">
        <v>360</v>
      </c>
      <c r="B370" s="40">
        <f>blismm!P363</f>
        <v>5100</v>
      </c>
      <c r="C370" s="28">
        <f>B370/(32766/2)</f>
        <v>0.3112982970151987</v>
      </c>
      <c r="D370" s="17">
        <f>SQRT(2*LN(1/C370))</f>
        <v>1.5277458375710578</v>
      </c>
      <c r="E370" s="11">
        <f>D370*$U$24</f>
        <v>1.5756024759329712</v>
      </c>
      <c r="F370">
        <f>blismm!K362</f>
        <v>0</v>
      </c>
      <c r="G370" s="17">
        <f>$S$26*F370</f>
        <v>0</v>
      </c>
      <c r="H370" s="30" t="e">
        <f>0.98*$G$3/I370*206265</f>
        <v>#DIV/0!</v>
      </c>
      <c r="I370" s="31">
        <f>(POWER($G$3,-1/5))*(POWER(G370*G370/($P$18*$T$2),(3/5)))*206265</f>
        <v>0</v>
      </c>
      <c r="J370">
        <f>blismm!L362</f>
        <v>0</v>
      </c>
      <c r="K370" s="17">
        <f>$S$26*J370</f>
        <v>0</v>
      </c>
      <c r="L370" s="30" t="e">
        <f>0.98*$G$3/M370*206265</f>
        <v>#DIV/0!</v>
      </c>
      <c r="M370" s="31">
        <f>(POWER($G$3,-1/5))*(POWER(K370*K370/($R$18*$T$2),(3/5)))*206265</f>
        <v>0</v>
      </c>
      <c r="N370" s="32">
        <f>(((POWER($G$3,-1/5))*(POWER(G370*G370/($P$18*$T$2),(3/5)))+(POWER($G$3,-1/5))*(POWER(K370*K370/($R$18*$T$2),(3/5))))/2)*206265</f>
        <v>0</v>
      </c>
      <c r="O370" s="30" t="e">
        <f>0.98*$G$3/N370*206265</f>
        <v>#DIV/0!</v>
      </c>
    </row>
    <row r="371" spans="1:15" s="58" customFormat="1" ht="12">
      <c r="A371" s="40">
        <v>361</v>
      </c>
      <c r="B371" s="40">
        <f>blismm!P364</f>
        <v>3464</v>
      </c>
      <c r="C371" s="28">
        <f>B371/(32766/2)</f>
        <v>0.21143868644326436</v>
      </c>
      <c r="D371" s="17">
        <f>SQRT(2*LN(1/C371))</f>
        <v>1.762850090698547</v>
      </c>
      <c r="E371" s="11">
        <f>D371*$U$24</f>
        <v>1.818071369789679</v>
      </c>
      <c r="F371">
        <f>blismm!K363</f>
        <v>0</v>
      </c>
      <c r="G371" s="17">
        <f>$S$26*F371</f>
        <v>0</v>
      </c>
      <c r="H371" s="30" t="e">
        <f>0.98*$G$3/I371*206265</f>
        <v>#DIV/0!</v>
      </c>
      <c r="I371" s="31">
        <f>(POWER($G$3,-1/5))*(POWER(G371*G371/($P$18*$T$2),(3/5)))*206265</f>
        <v>0</v>
      </c>
      <c r="J371">
        <f>blismm!L363</f>
        <v>0</v>
      </c>
      <c r="K371" s="17">
        <f>$S$26*J371</f>
        <v>0</v>
      </c>
      <c r="L371" s="30" t="e">
        <f>0.98*$G$3/M371*206265</f>
        <v>#DIV/0!</v>
      </c>
      <c r="M371" s="31">
        <f>(POWER($G$3,-1/5))*(POWER(K371*K371/($R$18*$T$2),(3/5)))*206265</f>
        <v>0</v>
      </c>
      <c r="N371" s="32">
        <f>(((POWER($G$3,-1/5))*(POWER(G371*G371/($P$18*$T$2),(3/5)))+(POWER($G$3,-1/5))*(POWER(K371*K371/($R$18*$T$2),(3/5))))/2)*206265</f>
        <v>0</v>
      </c>
      <c r="O371" s="30" t="e">
        <f>0.98*$G$3/N371*206265</f>
        <v>#DIV/0!</v>
      </c>
    </row>
    <row r="372" spans="1:15" s="58" customFormat="1" ht="12">
      <c r="A372" s="40">
        <v>362</v>
      </c>
      <c r="B372" s="40">
        <f>blismm!P365</f>
        <v>3514</v>
      </c>
      <c r="C372" s="28">
        <f>B372/(32766/2)</f>
        <v>0.21449063053164866</v>
      </c>
      <c r="D372" s="17">
        <f>SQRT(2*LN(1/C372))</f>
        <v>1.754701810606703</v>
      </c>
      <c r="E372" s="11">
        <f>D372*$U$24</f>
        <v>1.809667844823958</v>
      </c>
      <c r="F372">
        <f>blismm!K364</f>
        <v>0</v>
      </c>
      <c r="G372" s="17">
        <f>$S$26*F372</f>
        <v>0</v>
      </c>
      <c r="H372" s="30" t="e">
        <f>0.98*$G$3/I372*206265</f>
        <v>#DIV/0!</v>
      </c>
      <c r="I372" s="31">
        <f>(POWER($G$3,-1/5))*(POWER(G372*G372/($P$18*$T$2),(3/5)))*206265</f>
        <v>0</v>
      </c>
      <c r="J372">
        <f>blismm!L364</f>
        <v>0</v>
      </c>
      <c r="K372" s="17">
        <f>$S$26*J372</f>
        <v>0</v>
      </c>
      <c r="L372" s="30" t="e">
        <f>0.98*$G$3/M372*206265</f>
        <v>#DIV/0!</v>
      </c>
      <c r="M372" s="31">
        <f>(POWER($G$3,-1/5))*(POWER(K372*K372/($R$18*$T$2),(3/5)))*206265</f>
        <v>0</v>
      </c>
      <c r="N372" s="32">
        <f>(((POWER($G$3,-1/5))*(POWER(G372*G372/($P$18*$T$2),(3/5)))+(POWER($G$3,-1/5))*(POWER(K372*K372/($R$18*$T$2),(3/5))))/2)*206265</f>
        <v>0</v>
      </c>
      <c r="O372" s="30" t="e">
        <f>0.98*$G$3/N372*206265</f>
        <v>#DIV/0!</v>
      </c>
    </row>
    <row r="373" spans="1:15" s="58" customFormat="1" ht="12">
      <c r="A373" s="40">
        <v>363</v>
      </c>
      <c r="B373" s="40">
        <f>blismm!P366</f>
        <v>9628</v>
      </c>
      <c r="C373" s="28">
        <f>B373/(32766/2)</f>
        <v>0.587682353659281</v>
      </c>
      <c r="D373" s="17">
        <f>SQRT(2*LN(1/C373))</f>
        <v>1.0310855366237088</v>
      </c>
      <c r="E373" s="11">
        <f>D373*$U$24</f>
        <v>1.0633842910584466</v>
      </c>
      <c r="F373">
        <f>blismm!K365</f>
        <v>0</v>
      </c>
      <c r="G373" s="17">
        <f>$S$26*F373</f>
        <v>0</v>
      </c>
      <c r="H373" s="30" t="e">
        <f>0.98*$G$3/I373*206265</f>
        <v>#DIV/0!</v>
      </c>
      <c r="I373" s="31">
        <f>(POWER($G$3,-1/5))*(POWER(G373*G373/($P$18*$T$2),(3/5)))*206265</f>
        <v>0</v>
      </c>
      <c r="J373">
        <f>blismm!L365</f>
        <v>0</v>
      </c>
      <c r="K373" s="17">
        <f>$S$26*J373</f>
        <v>0</v>
      </c>
      <c r="L373" s="30" t="e">
        <f>0.98*$G$3/M373*206265</f>
        <v>#DIV/0!</v>
      </c>
      <c r="M373" s="31">
        <f>(POWER($G$3,-1/5))*(POWER(K373*K373/($R$18*$T$2),(3/5)))*206265</f>
        <v>0</v>
      </c>
      <c r="N373" s="32">
        <f>(((POWER($G$3,-1/5))*(POWER(G373*G373/($P$18*$T$2),(3/5)))+(POWER($G$3,-1/5))*(POWER(K373*K373/($R$18*$T$2),(3/5))))/2)*206265</f>
        <v>0</v>
      </c>
      <c r="O373" s="30" t="e">
        <f>0.98*$G$3/N373*206265</f>
        <v>#DIV/0!</v>
      </c>
    </row>
    <row r="374" spans="1:15" s="58" customFormat="1" ht="12">
      <c r="A374" s="40">
        <v>364</v>
      </c>
      <c r="B374" s="40">
        <f>blismm!P367</f>
        <v>5685</v>
      </c>
      <c r="C374" s="28">
        <f>B374/(32766/2)</f>
        <v>0.347006042849295</v>
      </c>
      <c r="D374" s="17">
        <f>SQRT(2*LN(1/C374))</f>
        <v>1.4549316716847063</v>
      </c>
      <c r="E374" s="11">
        <f>D374*$U$24</f>
        <v>1.5005074063002297</v>
      </c>
      <c r="F374">
        <f>blismm!K366</f>
        <v>0</v>
      </c>
      <c r="G374" s="17">
        <f>$S$26*F374</f>
        <v>0</v>
      </c>
      <c r="H374" s="30" t="e">
        <f>0.98*$G$3/I374*206265</f>
        <v>#DIV/0!</v>
      </c>
      <c r="I374" s="31">
        <f>(POWER($G$3,-1/5))*(POWER(G374*G374/($P$18*$T$2),(3/5)))*206265</f>
        <v>0</v>
      </c>
      <c r="J374">
        <f>blismm!L366</f>
        <v>0</v>
      </c>
      <c r="K374" s="17">
        <f>$S$26*J374</f>
        <v>0</v>
      </c>
      <c r="L374" s="30" t="e">
        <f>0.98*$G$3/M374*206265</f>
        <v>#DIV/0!</v>
      </c>
      <c r="M374" s="31">
        <f>(POWER($G$3,-1/5))*(POWER(K374*K374/($R$18*$T$2),(3/5)))*206265</f>
        <v>0</v>
      </c>
      <c r="N374" s="32">
        <f>(((POWER($G$3,-1/5))*(POWER(G374*G374/($P$18*$T$2),(3/5)))+(POWER($G$3,-1/5))*(POWER(K374*K374/($R$18*$T$2),(3/5))))/2)*206265</f>
        <v>0</v>
      </c>
      <c r="O374" s="30" t="e">
        <f>0.98*$G$3/N374*206265</f>
        <v>#DIV/0!</v>
      </c>
    </row>
    <row r="375" spans="1:15" s="58" customFormat="1" ht="12">
      <c r="A375" s="40">
        <v>365</v>
      </c>
      <c r="B375" s="40">
        <f>blismm!P368</f>
        <v>6962</v>
      </c>
      <c r="C375" s="28">
        <f>B375/(32766/2)</f>
        <v>0.42495269486663007</v>
      </c>
      <c r="D375" s="17">
        <f>SQRT(2*LN(1/C375))</f>
        <v>1.3082640577871725</v>
      </c>
      <c r="E375" s="11">
        <f>D375*$U$24</f>
        <v>1.3492454293973557</v>
      </c>
      <c r="F375">
        <f>blismm!K367</f>
        <v>0</v>
      </c>
      <c r="G375" s="17">
        <f>$S$26*F375</f>
        <v>0</v>
      </c>
      <c r="H375" s="30" t="e">
        <f>0.98*$G$3/I375*206265</f>
        <v>#DIV/0!</v>
      </c>
      <c r="I375" s="31">
        <f>(POWER($G$3,-1/5))*(POWER(G375*G375/($P$18*$T$2),(3/5)))*206265</f>
        <v>0</v>
      </c>
      <c r="J375">
        <f>blismm!L367</f>
        <v>0</v>
      </c>
      <c r="K375" s="17">
        <f>$S$26*J375</f>
        <v>0</v>
      </c>
      <c r="L375" s="30" t="e">
        <f>0.98*$G$3/M375*206265</f>
        <v>#DIV/0!</v>
      </c>
      <c r="M375" s="31">
        <f>(POWER($G$3,-1/5))*(POWER(K375*K375/($R$18*$T$2),(3/5)))*206265</f>
        <v>0</v>
      </c>
      <c r="N375" s="32">
        <f>(((POWER($G$3,-1/5))*(POWER(G375*G375/($P$18*$T$2),(3/5)))+(POWER($G$3,-1/5))*(POWER(K375*K375/($R$18*$T$2),(3/5))))/2)*206265</f>
        <v>0</v>
      </c>
      <c r="O375" s="30" t="e">
        <f>0.98*$G$3/N375*206265</f>
        <v>#DIV/0!</v>
      </c>
    </row>
    <row r="376" spans="1:15" s="58" customFormat="1" ht="12">
      <c r="A376" s="40">
        <v>366</v>
      </c>
      <c r="B376" s="40">
        <f>blismm!P369</f>
        <v>6931</v>
      </c>
      <c r="C376" s="28">
        <f>B376/(32766/2)</f>
        <v>0.4230604895318318</v>
      </c>
      <c r="D376" s="17">
        <f>SQRT(2*LN(1/C376))</f>
        <v>1.3116707734048805</v>
      </c>
      <c r="E376" s="11">
        <f>D376*$U$24</f>
        <v>1.3527588603817884</v>
      </c>
      <c r="F376">
        <f>blismm!K368</f>
        <v>0</v>
      </c>
      <c r="G376" s="17">
        <f>$S$26*F376</f>
        <v>0</v>
      </c>
      <c r="H376" s="30" t="e">
        <f>0.98*$G$3/I376*206265</f>
        <v>#DIV/0!</v>
      </c>
      <c r="I376" s="31">
        <f>(POWER($G$3,-1/5))*(POWER(G376*G376/($P$18*$T$2),(3/5)))*206265</f>
        <v>0</v>
      </c>
      <c r="J376">
        <f>blismm!L368</f>
        <v>0</v>
      </c>
      <c r="K376" s="17">
        <f>$S$26*J376</f>
        <v>0</v>
      </c>
      <c r="L376" s="30" t="e">
        <f>0.98*$G$3/M376*206265</f>
        <v>#DIV/0!</v>
      </c>
      <c r="M376" s="31">
        <f>(POWER($G$3,-1/5))*(POWER(K376*K376/($R$18*$T$2),(3/5)))*206265</f>
        <v>0</v>
      </c>
      <c r="N376" s="32">
        <f>(((POWER($G$3,-1/5))*(POWER(G376*G376/($P$18*$T$2),(3/5)))+(POWER($G$3,-1/5))*(POWER(K376*K376/($R$18*$T$2),(3/5))))/2)*206265</f>
        <v>0</v>
      </c>
      <c r="O376" s="30" t="e">
        <f>0.98*$G$3/N376*206265</f>
        <v>#DIV/0!</v>
      </c>
    </row>
    <row r="377" spans="1:15" s="58" customFormat="1" ht="12">
      <c r="A377" s="40">
        <v>367</v>
      </c>
      <c r="B377" s="40">
        <f>blismm!P370</f>
        <v>7517</v>
      </c>
      <c r="C377" s="28">
        <f>B377/(32766/2)</f>
        <v>0.45882927424769576</v>
      </c>
      <c r="D377" s="17">
        <f>SQRT(2*LN(1/C377))</f>
        <v>1.2482604613163029</v>
      </c>
      <c r="E377" s="11">
        <f>D377*$U$24</f>
        <v>1.287362220267036</v>
      </c>
      <c r="F377">
        <f>blismm!K369</f>
        <v>0</v>
      </c>
      <c r="G377" s="17">
        <f>$S$26*F377</f>
        <v>0</v>
      </c>
      <c r="H377" s="30" t="e">
        <f>0.98*$G$3/I377*206265</f>
        <v>#DIV/0!</v>
      </c>
      <c r="I377" s="31">
        <f>(POWER($G$3,-1/5))*(POWER(G377*G377/($P$18*$T$2),(3/5)))*206265</f>
        <v>0</v>
      </c>
      <c r="J377">
        <f>blismm!L369</f>
        <v>0</v>
      </c>
      <c r="K377" s="17">
        <f>$S$26*J377</f>
        <v>0</v>
      </c>
      <c r="L377" s="30" t="e">
        <f>0.98*$G$3/M377*206265</f>
        <v>#DIV/0!</v>
      </c>
      <c r="M377" s="31">
        <f>(POWER($G$3,-1/5))*(POWER(K377*K377/($R$18*$T$2),(3/5)))*206265</f>
        <v>0</v>
      </c>
      <c r="N377" s="32">
        <f>(((POWER($G$3,-1/5))*(POWER(G377*G377/($P$18*$T$2),(3/5)))+(POWER($G$3,-1/5))*(POWER(K377*K377/($R$18*$T$2),(3/5))))/2)*206265</f>
        <v>0</v>
      </c>
      <c r="O377" s="30" t="e">
        <f>0.98*$G$3/N377*206265</f>
        <v>#DIV/0!</v>
      </c>
    </row>
    <row r="378" spans="1:15" s="58" customFormat="1" ht="12">
      <c r="A378" s="40">
        <v>368</v>
      </c>
      <c r="B378" s="40">
        <f>blismm!P371</f>
        <v>2419</v>
      </c>
      <c r="C378" s="28">
        <f>B378/(32766/2)</f>
        <v>0.14765305499603248</v>
      </c>
      <c r="D378" s="17">
        <f>SQRT(2*LN(1/C378))</f>
        <v>1.955960112175213</v>
      </c>
      <c r="E378" s="11">
        <f>D378*$U$24</f>
        <v>2.0172305626891016</v>
      </c>
      <c r="F378">
        <f>blismm!K370</f>
        <v>0</v>
      </c>
      <c r="G378" s="17">
        <f>$S$26*F378</f>
        <v>0</v>
      </c>
      <c r="H378" s="30" t="e">
        <f>0.98*$G$3/I378*206265</f>
        <v>#DIV/0!</v>
      </c>
      <c r="I378" s="31">
        <f>(POWER($G$3,-1/5))*(POWER(G378*G378/($P$18*$T$2),(3/5)))*206265</f>
        <v>0</v>
      </c>
      <c r="J378">
        <f>blismm!L370</f>
        <v>0</v>
      </c>
      <c r="K378" s="17">
        <f>$S$26*J378</f>
        <v>0</v>
      </c>
      <c r="L378" s="30" t="e">
        <f>0.98*$G$3/M378*206265</f>
        <v>#DIV/0!</v>
      </c>
      <c r="M378" s="31">
        <f>(POWER($G$3,-1/5))*(POWER(K378*K378/($R$18*$T$2),(3/5)))*206265</f>
        <v>0</v>
      </c>
      <c r="N378" s="32">
        <f>(((POWER($G$3,-1/5))*(POWER(G378*G378/($P$18*$T$2),(3/5)))+(POWER($G$3,-1/5))*(POWER(K378*K378/($R$18*$T$2),(3/5))))/2)*206265</f>
        <v>0</v>
      </c>
      <c r="O378" s="30" t="e">
        <f>0.98*$G$3/N378*206265</f>
        <v>#DIV/0!</v>
      </c>
    </row>
    <row r="379" spans="1:15" s="58" customFormat="1" ht="12">
      <c r="A379" s="40">
        <v>369</v>
      </c>
      <c r="B379" s="40">
        <f>blismm!P372</f>
        <v>7755</v>
      </c>
      <c r="C379" s="28">
        <f>B379/(32766/2)</f>
        <v>0.47335652810840506</v>
      </c>
      <c r="D379" s="17">
        <f>SQRT(2*LN(1/C379))</f>
        <v>1.2230342719724776</v>
      </c>
      <c r="E379" s="11">
        <f>D379*$U$24</f>
        <v>1.2613458205420156</v>
      </c>
      <c r="F379">
        <f>blismm!K371</f>
        <v>0</v>
      </c>
      <c r="G379" s="17">
        <f>$S$26*F379</f>
        <v>0</v>
      </c>
      <c r="H379" s="30" t="e">
        <f>0.98*$G$3/I379*206265</f>
        <v>#DIV/0!</v>
      </c>
      <c r="I379" s="31">
        <f>(POWER($G$3,-1/5))*(POWER(G379*G379/($P$18*$T$2),(3/5)))*206265</f>
        <v>0</v>
      </c>
      <c r="J379">
        <f>blismm!L371</f>
        <v>0</v>
      </c>
      <c r="K379" s="17">
        <f>$S$26*J379</f>
        <v>0</v>
      </c>
      <c r="L379" s="30" t="e">
        <f>0.98*$G$3/M379*206265</f>
        <v>#DIV/0!</v>
      </c>
      <c r="M379" s="31">
        <f>(POWER($G$3,-1/5))*(POWER(K379*K379/($R$18*$T$2),(3/5)))*206265</f>
        <v>0</v>
      </c>
      <c r="N379" s="32">
        <f>(((POWER($G$3,-1/5))*(POWER(G379*G379/($P$18*$T$2),(3/5)))+(POWER($G$3,-1/5))*(POWER(K379*K379/($R$18*$T$2),(3/5))))/2)*206265</f>
        <v>0</v>
      </c>
      <c r="O379" s="30" t="e">
        <f>0.98*$G$3/N379*206265</f>
        <v>#DIV/0!</v>
      </c>
    </row>
    <row r="380" spans="1:15" s="58" customFormat="1" ht="12">
      <c r="A380" s="40">
        <v>370</v>
      </c>
      <c r="B380" s="40">
        <f>blismm!P373</f>
        <v>10162</v>
      </c>
      <c r="C380" s="28">
        <f>B380/(32766/2)</f>
        <v>0.6202771165232253</v>
      </c>
      <c r="D380" s="17">
        <f>SQRT(2*LN(1/C380))</f>
        <v>0.9773320200081304</v>
      </c>
      <c r="E380" s="11">
        <f>D380*$U$24</f>
        <v>1.007946945534885</v>
      </c>
      <c r="F380">
        <f>blismm!K372</f>
        <v>0</v>
      </c>
      <c r="G380" s="17">
        <f>$S$26*F380</f>
        <v>0</v>
      </c>
      <c r="H380" s="30" t="e">
        <f>0.98*$G$3/I380*206265</f>
        <v>#DIV/0!</v>
      </c>
      <c r="I380" s="31">
        <f>(POWER($G$3,-1/5))*(POWER(G380*G380/($P$18*$T$2),(3/5)))*206265</f>
        <v>0</v>
      </c>
      <c r="J380">
        <f>blismm!L372</f>
        <v>0</v>
      </c>
      <c r="K380" s="17">
        <f>$S$26*J380</f>
        <v>0</v>
      </c>
      <c r="L380" s="30" t="e">
        <f>0.98*$G$3/M380*206265</f>
        <v>#DIV/0!</v>
      </c>
      <c r="M380" s="31">
        <f>(POWER($G$3,-1/5))*(POWER(K380*K380/($R$18*$T$2),(3/5)))*206265</f>
        <v>0</v>
      </c>
      <c r="N380" s="32">
        <f>(((POWER($G$3,-1/5))*(POWER(G380*G380/($P$18*$T$2),(3/5)))+(POWER($G$3,-1/5))*(POWER(K380*K380/($R$18*$T$2),(3/5))))/2)*206265</f>
        <v>0</v>
      </c>
      <c r="O380" s="30" t="e">
        <f>0.98*$G$3/N380*206265</f>
        <v>#DIV/0!</v>
      </c>
    </row>
    <row r="381" spans="1:15" s="58" customFormat="1" ht="12">
      <c r="A381" s="40">
        <v>371</v>
      </c>
      <c r="B381" s="40">
        <f>blismm!P374</f>
        <v>4098</v>
      </c>
      <c r="C381" s="28">
        <f>B381/(32766/2)</f>
        <v>0.2501373374839773</v>
      </c>
      <c r="D381" s="17">
        <f>SQRT(2*LN(1/C381))</f>
        <v>1.6647793619704794</v>
      </c>
      <c r="E381" s="11">
        <f>D381*$U$24</f>
        <v>1.7169285754842047</v>
      </c>
      <c r="F381">
        <f>blismm!K373</f>
        <v>0</v>
      </c>
      <c r="G381" s="17">
        <f>$S$26*F381</f>
        <v>0</v>
      </c>
      <c r="H381" s="30" t="e">
        <f>0.98*$G$3/I381*206265</f>
        <v>#DIV/0!</v>
      </c>
      <c r="I381" s="31">
        <f>(POWER($G$3,-1/5))*(POWER(G381*G381/($P$18*$T$2),(3/5)))*206265</f>
        <v>0</v>
      </c>
      <c r="J381">
        <f>blismm!L373</f>
        <v>0</v>
      </c>
      <c r="K381" s="17">
        <f>$S$26*J381</f>
        <v>0</v>
      </c>
      <c r="L381" s="30" t="e">
        <f>0.98*$G$3/M381*206265</f>
        <v>#DIV/0!</v>
      </c>
      <c r="M381" s="31">
        <f>(POWER($G$3,-1/5))*(POWER(K381*K381/($R$18*$T$2),(3/5)))*206265</f>
        <v>0</v>
      </c>
      <c r="N381" s="32">
        <f>(((POWER($G$3,-1/5))*(POWER(G381*G381/($P$18*$T$2),(3/5)))+(POWER($G$3,-1/5))*(POWER(K381*K381/($R$18*$T$2),(3/5))))/2)*206265</f>
        <v>0</v>
      </c>
      <c r="O381" s="30" t="e">
        <f>0.98*$G$3/N381*206265</f>
        <v>#DIV/0!</v>
      </c>
    </row>
    <row r="382" spans="1:15" s="58" customFormat="1" ht="12">
      <c r="A382" s="40">
        <v>372</v>
      </c>
      <c r="B382" s="40">
        <f>blismm!P375</f>
        <v>5792</v>
      </c>
      <c r="C382" s="28">
        <f>B382/(32766/2)</f>
        <v>0.3535372031984374</v>
      </c>
      <c r="D382" s="17">
        <f>SQRT(2*LN(1/C382))</f>
        <v>1.4420586373339408</v>
      </c>
      <c r="E382" s="11">
        <f>D382*$U$24</f>
        <v>1.4872311241484266</v>
      </c>
      <c r="F382">
        <f>blismm!K374</f>
        <v>0</v>
      </c>
      <c r="G382" s="17">
        <f>$S$26*F382</f>
        <v>0</v>
      </c>
      <c r="H382" s="30" t="e">
        <f>0.98*$G$3/I382*206265</f>
        <v>#DIV/0!</v>
      </c>
      <c r="I382" s="31">
        <f>(POWER($G$3,-1/5))*(POWER(G382*G382/($P$18*$T$2),(3/5)))*206265</f>
        <v>0</v>
      </c>
      <c r="J382">
        <f>blismm!L374</f>
        <v>0</v>
      </c>
      <c r="K382" s="17">
        <f>$S$26*J382</f>
        <v>0</v>
      </c>
      <c r="L382" s="30" t="e">
        <f>0.98*$G$3/M382*206265</f>
        <v>#DIV/0!</v>
      </c>
      <c r="M382" s="31">
        <f>(POWER($G$3,-1/5))*(POWER(K382*K382/($R$18*$T$2),(3/5)))*206265</f>
        <v>0</v>
      </c>
      <c r="N382" s="32">
        <f>(((POWER($G$3,-1/5))*(POWER(G382*G382/($P$18*$T$2),(3/5)))+(POWER($G$3,-1/5))*(POWER(K382*K382/($R$18*$T$2),(3/5))))/2)*206265</f>
        <v>0</v>
      </c>
      <c r="O382" s="30" t="e">
        <f>0.98*$G$3/N382*206265</f>
        <v>#DIV/0!</v>
      </c>
    </row>
    <row r="383" spans="1:15" s="58" customFormat="1" ht="12">
      <c r="A383" s="40">
        <v>373</v>
      </c>
      <c r="B383" s="40">
        <f>blismm!P376</f>
        <v>2010</v>
      </c>
      <c r="C383" s="28">
        <f>B383/(32766/2)</f>
        <v>0.12268815235304889</v>
      </c>
      <c r="D383" s="17">
        <f>SQRT(2*LN(1/C383))</f>
        <v>2.0484674709485344</v>
      </c>
      <c r="E383" s="11">
        <f>D383*$U$24</f>
        <v>2.1126357144759975</v>
      </c>
      <c r="F383">
        <f>blismm!K375</f>
        <v>0</v>
      </c>
      <c r="G383" s="17">
        <f>$S$26*F383</f>
        <v>0</v>
      </c>
      <c r="H383" s="30" t="e">
        <f>0.98*$G$3/I383*206265</f>
        <v>#DIV/0!</v>
      </c>
      <c r="I383" s="31">
        <f>(POWER($G$3,-1/5))*(POWER(G383*G383/($P$18*$T$2),(3/5)))*206265</f>
        <v>0</v>
      </c>
      <c r="J383">
        <f>blismm!L375</f>
        <v>0</v>
      </c>
      <c r="K383" s="17">
        <f>$S$26*J383</f>
        <v>0</v>
      </c>
      <c r="L383" s="30" t="e">
        <f>0.98*$G$3/M383*206265</f>
        <v>#DIV/0!</v>
      </c>
      <c r="M383" s="31">
        <f>(POWER($G$3,-1/5))*(POWER(K383*K383/($R$18*$T$2),(3/5)))*206265</f>
        <v>0</v>
      </c>
      <c r="N383" s="32">
        <f>(((POWER($G$3,-1/5))*(POWER(G383*G383/($P$18*$T$2),(3/5)))+(POWER($G$3,-1/5))*(POWER(K383*K383/($R$18*$T$2),(3/5))))/2)*206265</f>
        <v>0</v>
      </c>
      <c r="O383" s="30" t="e">
        <f>0.98*$G$3/N383*206265</f>
        <v>#DIV/0!</v>
      </c>
    </row>
    <row r="384" spans="1:15" s="58" customFormat="1" ht="12">
      <c r="A384" s="40">
        <v>374</v>
      </c>
      <c r="B384" s="40">
        <f>blismm!P377</f>
        <v>2517</v>
      </c>
      <c r="C384" s="28">
        <f>B384/(32766/2)</f>
        <v>0.15363486540926571</v>
      </c>
      <c r="D384" s="17">
        <f>SQRT(2*LN(1/C384))</f>
        <v>1.935549790465204</v>
      </c>
      <c r="E384" s="11">
        <f>D384*$U$24</f>
        <v>1.9961808876515266</v>
      </c>
      <c r="F384">
        <f>blismm!K376</f>
        <v>0</v>
      </c>
      <c r="G384" s="17">
        <f>$S$26*F384</f>
        <v>0</v>
      </c>
      <c r="H384" s="30" t="e">
        <f>0.98*$G$3/I384*206265</f>
        <v>#DIV/0!</v>
      </c>
      <c r="I384" s="31">
        <f>(POWER($G$3,-1/5))*(POWER(G384*G384/($P$18*$T$2),(3/5)))*206265</f>
        <v>0</v>
      </c>
      <c r="J384">
        <f>blismm!L376</f>
        <v>0</v>
      </c>
      <c r="K384" s="17">
        <f>$S$26*J384</f>
        <v>0</v>
      </c>
      <c r="L384" s="30" t="e">
        <f>0.98*$G$3/M384*206265</f>
        <v>#DIV/0!</v>
      </c>
      <c r="M384" s="31">
        <f>(POWER($G$3,-1/5))*(POWER(K384*K384/($R$18*$T$2),(3/5)))*206265</f>
        <v>0</v>
      </c>
      <c r="N384" s="32">
        <f>(((POWER($G$3,-1/5))*(POWER(G384*G384/($P$18*$T$2),(3/5)))+(POWER($G$3,-1/5))*(POWER(K384*K384/($R$18*$T$2),(3/5))))/2)*206265</f>
        <v>0</v>
      </c>
      <c r="O384" s="30" t="e">
        <f>0.98*$G$3/N384*206265</f>
        <v>#DIV/0!</v>
      </c>
    </row>
    <row r="385" spans="1:15" s="58" customFormat="1" ht="12">
      <c r="A385" s="40">
        <v>375</v>
      </c>
      <c r="B385" s="40">
        <f>blismm!P378</f>
        <v>3231</v>
      </c>
      <c r="C385" s="28">
        <f>B385/(32766/2)</f>
        <v>0.19721662699139353</v>
      </c>
      <c r="D385" s="17">
        <f>SQRT(2*LN(1/C385))</f>
        <v>1.8019170485878448</v>
      </c>
      <c r="E385" s="11">
        <f>D385*$U$24</f>
        <v>1.8583621001348591</v>
      </c>
      <c r="F385">
        <f>blismm!K377</f>
        <v>0</v>
      </c>
      <c r="G385" s="17">
        <f>$S$26*F385</f>
        <v>0</v>
      </c>
      <c r="H385" s="30" t="e">
        <f>0.98*$G$3/I385*206265</f>
        <v>#DIV/0!</v>
      </c>
      <c r="I385" s="31">
        <f>(POWER($G$3,-1/5))*(POWER(G385*G385/($P$18*$T$2),(3/5)))*206265</f>
        <v>0</v>
      </c>
      <c r="J385">
        <f>blismm!L377</f>
        <v>0</v>
      </c>
      <c r="K385" s="17">
        <f>$S$26*J385</f>
        <v>0</v>
      </c>
      <c r="L385" s="30" t="e">
        <f>0.98*$G$3/M385*206265</f>
        <v>#DIV/0!</v>
      </c>
      <c r="M385" s="31">
        <f>(POWER($G$3,-1/5))*(POWER(K385*K385/($R$18*$T$2),(3/5)))*206265</f>
        <v>0</v>
      </c>
      <c r="N385" s="32">
        <f>(((POWER($G$3,-1/5))*(POWER(G385*G385/($P$18*$T$2),(3/5)))+(POWER($G$3,-1/5))*(POWER(K385*K385/($R$18*$T$2),(3/5))))/2)*206265</f>
        <v>0</v>
      </c>
      <c r="O385" s="30" t="e">
        <f>0.98*$G$3/N385*206265</f>
        <v>#DIV/0!</v>
      </c>
    </row>
    <row r="386" spans="1:15" s="58" customFormat="1" ht="12">
      <c r="A386" s="40">
        <v>376</v>
      </c>
      <c r="B386" s="40">
        <f>blismm!P379</f>
        <v>4313</v>
      </c>
      <c r="C386" s="28">
        <f>B386/(32766/2)</f>
        <v>0.26326069706402977</v>
      </c>
      <c r="D386" s="17">
        <f>SQRT(2*LN(1/C386))</f>
        <v>1.6337750727517055</v>
      </c>
      <c r="E386" s="11">
        <f>D386*$U$24</f>
        <v>1.6849530769056529</v>
      </c>
      <c r="F386">
        <f>blismm!K378</f>
        <v>0</v>
      </c>
      <c r="G386" s="17">
        <f>$S$26*F386</f>
        <v>0</v>
      </c>
      <c r="H386" s="30" t="e">
        <f>0.98*$G$3/I386*206265</f>
        <v>#DIV/0!</v>
      </c>
      <c r="I386" s="31">
        <f>(POWER($G$3,-1/5))*(POWER(G386*G386/($P$18*$T$2),(3/5)))*206265</f>
        <v>0</v>
      </c>
      <c r="J386">
        <f>blismm!L378</f>
        <v>0</v>
      </c>
      <c r="K386" s="17">
        <f>$S$26*J386</f>
        <v>0</v>
      </c>
      <c r="L386" s="30" t="e">
        <f>0.98*$G$3/M386*206265</f>
        <v>#DIV/0!</v>
      </c>
      <c r="M386" s="31">
        <f>(POWER($G$3,-1/5))*(POWER(K386*K386/($R$18*$T$2),(3/5)))*206265</f>
        <v>0</v>
      </c>
      <c r="N386" s="32">
        <f>(((POWER($G$3,-1/5))*(POWER(G386*G386/($P$18*$T$2),(3/5)))+(POWER($G$3,-1/5))*(POWER(K386*K386/($R$18*$T$2),(3/5))))/2)*206265</f>
        <v>0</v>
      </c>
      <c r="O386" s="30" t="e">
        <f>0.98*$G$3/N386*206265</f>
        <v>#DIV/0!</v>
      </c>
    </row>
    <row r="387" spans="1:15" s="58" customFormat="1" ht="12">
      <c r="A387" s="40">
        <v>377</v>
      </c>
      <c r="B387" s="40">
        <f>blismm!P380</f>
        <v>1211</v>
      </c>
      <c r="C387" s="28">
        <f>B387/(32766/2)</f>
        <v>0.07391808582066776</v>
      </c>
      <c r="D387" s="17">
        <f>SQRT(2*LN(1/C387))</f>
        <v>2.282453831851664</v>
      </c>
      <c r="E387" s="11">
        <f>D387*$U$24</f>
        <v>2.3539516981344173</v>
      </c>
      <c r="F387">
        <f>blismm!K379</f>
        <v>0</v>
      </c>
      <c r="G387" s="17">
        <f>$S$26*F387</f>
        <v>0</v>
      </c>
      <c r="H387" s="30" t="e">
        <f>0.98*$G$3/I387*206265</f>
        <v>#DIV/0!</v>
      </c>
      <c r="I387" s="31">
        <f>(POWER($G$3,-1/5))*(POWER(G387*G387/($P$18*$T$2),(3/5)))*206265</f>
        <v>0</v>
      </c>
      <c r="J387">
        <f>blismm!L379</f>
        <v>0</v>
      </c>
      <c r="K387" s="17">
        <f>$S$26*J387</f>
        <v>0</v>
      </c>
      <c r="L387" s="30" t="e">
        <f>0.98*$G$3/M387*206265</f>
        <v>#DIV/0!</v>
      </c>
      <c r="M387" s="31">
        <f>(POWER($G$3,-1/5))*(POWER(K387*K387/($R$18*$T$2),(3/5)))*206265</f>
        <v>0</v>
      </c>
      <c r="N387" s="32">
        <f>(((POWER($G$3,-1/5))*(POWER(G387*G387/($P$18*$T$2),(3/5)))+(POWER($G$3,-1/5))*(POWER(K387*K387/($R$18*$T$2),(3/5))))/2)*206265</f>
        <v>0</v>
      </c>
      <c r="O387" s="30" t="e">
        <f>0.98*$G$3/N387*206265</f>
        <v>#DIV/0!</v>
      </c>
    </row>
    <row r="388" spans="1:15" s="58" customFormat="1" ht="12">
      <c r="A388" s="40">
        <v>378</v>
      </c>
      <c r="B388" s="40">
        <f>blismm!P381</f>
        <v>3693</v>
      </c>
      <c r="C388" s="28">
        <f>B388/(32766/2)</f>
        <v>0.22541659036806447</v>
      </c>
      <c r="D388" s="17">
        <f>SQRT(2*LN(1/C388))</f>
        <v>1.7261547300098565</v>
      </c>
      <c r="E388" s="11">
        <f>D388*$U$24</f>
        <v>1.7802265269274153</v>
      </c>
      <c r="F388">
        <f>blismm!K380</f>
        <v>0</v>
      </c>
      <c r="G388" s="17">
        <f>$S$26*F388</f>
        <v>0</v>
      </c>
      <c r="H388" s="30" t="e">
        <f>0.98*$G$3/I388*206265</f>
        <v>#DIV/0!</v>
      </c>
      <c r="I388" s="31">
        <f>(POWER($G$3,-1/5))*(POWER(G388*G388/($P$18*$T$2),(3/5)))*206265</f>
        <v>0</v>
      </c>
      <c r="J388">
        <f>blismm!L380</f>
        <v>0</v>
      </c>
      <c r="K388" s="17">
        <f>$S$26*J388</f>
        <v>0</v>
      </c>
      <c r="L388" s="30" t="e">
        <f>0.98*$G$3/M388*206265</f>
        <v>#DIV/0!</v>
      </c>
      <c r="M388" s="31">
        <f>(POWER($G$3,-1/5))*(POWER(K388*K388/($R$18*$T$2),(3/5)))*206265</f>
        <v>0</v>
      </c>
      <c r="N388" s="32">
        <f>(((POWER($G$3,-1/5))*(POWER(G388*G388/($P$18*$T$2),(3/5)))+(POWER($G$3,-1/5))*(POWER(K388*K388/($R$18*$T$2),(3/5))))/2)*206265</f>
        <v>0</v>
      </c>
      <c r="O388" s="30" t="e">
        <f>0.98*$G$3/N388*206265</f>
        <v>#DIV/0!</v>
      </c>
    </row>
    <row r="389" spans="1:15" s="58" customFormat="1" ht="12">
      <c r="A389" s="40">
        <v>379</v>
      </c>
      <c r="B389" s="40">
        <f>blismm!P382</f>
        <v>1947</v>
      </c>
      <c r="C389" s="28">
        <f>B389/(32766/2)</f>
        <v>0.11884270280168467</v>
      </c>
      <c r="D389" s="17">
        <f>SQRT(2*LN(1/C389))</f>
        <v>2.0639546920647573</v>
      </c>
      <c r="E389" s="11">
        <f>D389*$U$24</f>
        <v>2.128608072793686</v>
      </c>
      <c r="F389">
        <f>blismm!K381</f>
        <v>0</v>
      </c>
      <c r="G389" s="17">
        <f>$S$26*F389</f>
        <v>0</v>
      </c>
      <c r="H389" s="30" t="e">
        <f>0.98*$G$3/I389*206265</f>
        <v>#DIV/0!</v>
      </c>
      <c r="I389" s="31">
        <f>(POWER($G$3,-1/5))*(POWER(G389*G389/($P$18*$T$2),(3/5)))*206265</f>
        <v>0</v>
      </c>
      <c r="J389">
        <f>blismm!L381</f>
        <v>0</v>
      </c>
      <c r="K389" s="17">
        <f>$S$26*J389</f>
        <v>0</v>
      </c>
      <c r="L389" s="30" t="e">
        <f>0.98*$G$3/M389*206265</f>
        <v>#DIV/0!</v>
      </c>
      <c r="M389" s="31">
        <f>(POWER($G$3,-1/5))*(POWER(K389*K389/($R$18*$T$2),(3/5)))*206265</f>
        <v>0</v>
      </c>
      <c r="N389" s="32">
        <f>(((POWER($G$3,-1/5))*(POWER(G389*G389/($P$18*$T$2),(3/5)))+(POWER($G$3,-1/5))*(POWER(K389*K389/($R$18*$T$2),(3/5))))/2)*206265</f>
        <v>0</v>
      </c>
      <c r="O389" s="30" t="e">
        <f>0.98*$G$3/N389*206265</f>
        <v>#DIV/0!</v>
      </c>
    </row>
    <row r="390" spans="1:15" s="58" customFormat="1" ht="12">
      <c r="A390" s="40">
        <v>380</v>
      </c>
      <c r="B390" s="40">
        <f>blismm!P383</f>
        <v>919</v>
      </c>
      <c r="C390" s="28">
        <f>B390/(32766/2)</f>
        <v>0.05609473234450345</v>
      </c>
      <c r="D390" s="17">
        <f>SQRT(2*LN(1/C390))</f>
        <v>2.400297218456321</v>
      </c>
      <c r="E390" s="11">
        <f>D390*$U$24</f>
        <v>2.4754865288244656</v>
      </c>
      <c r="F390">
        <f>blismm!K382</f>
        <v>0</v>
      </c>
      <c r="G390" s="17">
        <f>$S$26*F390</f>
        <v>0</v>
      </c>
      <c r="H390" s="30" t="e">
        <f>0.98*$G$3/I390*206265</f>
        <v>#DIV/0!</v>
      </c>
      <c r="I390" s="31">
        <f>(POWER($G$3,-1/5))*(POWER(G390*G390/($P$18*$T$2),(3/5)))*206265</f>
        <v>0</v>
      </c>
      <c r="J390">
        <f>blismm!L382</f>
        <v>0</v>
      </c>
      <c r="K390" s="17">
        <f>$S$26*J390</f>
        <v>0</v>
      </c>
      <c r="L390" s="30" t="e">
        <f>0.98*$G$3/M390*206265</f>
        <v>#DIV/0!</v>
      </c>
      <c r="M390" s="31">
        <f>(POWER($G$3,-1/5))*(POWER(K390*K390/($R$18*$T$2),(3/5)))*206265</f>
        <v>0</v>
      </c>
      <c r="N390" s="32">
        <f>(((POWER($G$3,-1/5))*(POWER(G390*G390/($P$18*$T$2),(3/5)))+(POWER($G$3,-1/5))*(POWER(K390*K390/($R$18*$T$2),(3/5))))/2)*206265</f>
        <v>0</v>
      </c>
      <c r="O390" s="30" t="e">
        <f>0.98*$G$3/N390*206265</f>
        <v>#DIV/0!</v>
      </c>
    </row>
    <row r="391" spans="1:15" s="58" customFormat="1" ht="12">
      <c r="A391" s="40">
        <v>381</v>
      </c>
      <c r="B391" s="40">
        <f>blismm!P384</f>
        <v>5986</v>
      </c>
      <c r="C391" s="28">
        <f>B391/(32766/2)</f>
        <v>0.3653787462613685</v>
      </c>
      <c r="D391" s="17">
        <f>SQRT(2*LN(1/C391))</f>
        <v>1.4190284016943557</v>
      </c>
      <c r="E391" s="11">
        <f>D391*$U$24</f>
        <v>1.4634794663774315</v>
      </c>
      <c r="F391">
        <f>blismm!K383</f>
        <v>0</v>
      </c>
      <c r="G391" s="17">
        <f>$S$26*F391</f>
        <v>0</v>
      </c>
      <c r="H391" s="30" t="e">
        <f>0.98*$G$3/I391*206265</f>
        <v>#DIV/0!</v>
      </c>
      <c r="I391" s="31">
        <f>(POWER($G$3,-1/5))*(POWER(G391*G391/($P$18*$T$2),(3/5)))*206265</f>
        <v>0</v>
      </c>
      <c r="J391">
        <f>blismm!L383</f>
        <v>0</v>
      </c>
      <c r="K391" s="17">
        <f>$S$26*J391</f>
        <v>0</v>
      </c>
      <c r="L391" s="30" t="e">
        <f>0.98*$G$3/M391*206265</f>
        <v>#DIV/0!</v>
      </c>
      <c r="M391" s="31">
        <f>(POWER($G$3,-1/5))*(POWER(K391*K391/($R$18*$T$2),(3/5)))*206265</f>
        <v>0</v>
      </c>
      <c r="N391" s="32">
        <f>(((POWER($G$3,-1/5))*(POWER(G391*G391/($P$18*$T$2),(3/5)))+(POWER($G$3,-1/5))*(POWER(K391*K391/($R$18*$T$2),(3/5))))/2)*206265</f>
        <v>0</v>
      </c>
      <c r="O391" s="30" t="e">
        <f>0.98*$G$3/N391*206265</f>
        <v>#DIV/0!</v>
      </c>
    </row>
    <row r="392" spans="1:15" s="58" customFormat="1" ht="12">
      <c r="A392" s="40">
        <v>382</v>
      </c>
      <c r="B392" s="40">
        <f>blismm!P385</f>
        <v>2101</v>
      </c>
      <c r="C392" s="28">
        <f>B392/(32766/2)</f>
        <v>0.12824269059390833</v>
      </c>
      <c r="D392" s="17">
        <f>SQRT(2*LN(1/C392))</f>
        <v>2.0267366824406485</v>
      </c>
      <c r="E392" s="11">
        <f>D392*$U$24</f>
        <v>2.090224209018102</v>
      </c>
      <c r="F392">
        <f>blismm!K384</f>
        <v>0</v>
      </c>
      <c r="G392" s="17">
        <f>$S$26*F392</f>
        <v>0</v>
      </c>
      <c r="H392" s="30" t="e">
        <f>0.98*$G$3/I392*206265</f>
        <v>#DIV/0!</v>
      </c>
      <c r="I392" s="31">
        <f>(POWER($G$3,-1/5))*(POWER(G392*G392/($P$18*$T$2),(3/5)))*206265</f>
        <v>0</v>
      </c>
      <c r="J392">
        <f>blismm!L384</f>
        <v>0</v>
      </c>
      <c r="K392" s="17">
        <f>$S$26*J392</f>
        <v>0</v>
      </c>
      <c r="L392" s="30" t="e">
        <f>0.98*$G$3/M392*206265</f>
        <v>#DIV/0!</v>
      </c>
      <c r="M392" s="31">
        <f>(POWER($G$3,-1/5))*(POWER(K392*K392/($R$18*$T$2),(3/5)))*206265</f>
        <v>0</v>
      </c>
      <c r="N392" s="32">
        <f>(((POWER($G$3,-1/5))*(POWER(G392*G392/($P$18*$T$2),(3/5)))+(POWER($G$3,-1/5))*(POWER(K392*K392/($R$18*$T$2),(3/5))))/2)*206265</f>
        <v>0</v>
      </c>
      <c r="O392" s="30" t="e">
        <f>0.98*$G$3/N392*206265</f>
        <v>#DIV/0!</v>
      </c>
    </row>
    <row r="393" spans="1:15" s="58" customFormat="1" ht="12">
      <c r="A393" s="40">
        <v>383</v>
      </c>
      <c r="B393" s="40">
        <f>blismm!P386</f>
        <v>4590</v>
      </c>
      <c r="C393" s="28">
        <f>B393/(32766/2)</f>
        <v>0.28016846731367884</v>
      </c>
      <c r="D393" s="17">
        <f>SQRT(2*LN(1/C393))</f>
        <v>1.5952204786584658</v>
      </c>
      <c r="E393" s="11">
        <f>D393*$U$24</f>
        <v>1.6451907601524423</v>
      </c>
      <c r="F393">
        <f>blismm!K385</f>
        <v>0</v>
      </c>
      <c r="G393" s="17">
        <f>$S$26*F393</f>
        <v>0</v>
      </c>
      <c r="H393" s="30" t="e">
        <f>0.98*$G$3/I393*206265</f>
        <v>#DIV/0!</v>
      </c>
      <c r="I393" s="31">
        <f>(POWER($G$3,-1/5))*(POWER(G393*G393/($P$18*$T$2),(3/5)))*206265</f>
        <v>0</v>
      </c>
      <c r="J393">
        <f>blismm!L385</f>
        <v>0</v>
      </c>
      <c r="K393" s="17">
        <f>$S$26*J393</f>
        <v>0</v>
      </c>
      <c r="L393" s="30" t="e">
        <f>0.98*$G$3/M393*206265</f>
        <v>#DIV/0!</v>
      </c>
      <c r="M393" s="31">
        <f>(POWER($G$3,-1/5))*(POWER(K393*K393/($R$18*$T$2),(3/5)))*206265</f>
        <v>0</v>
      </c>
      <c r="N393" s="32">
        <f>(((POWER($G$3,-1/5))*(POWER(G393*G393/($P$18*$T$2),(3/5)))+(POWER($G$3,-1/5))*(POWER(K393*K393/($R$18*$T$2),(3/5))))/2)*206265</f>
        <v>0</v>
      </c>
      <c r="O393" s="30" t="e">
        <f>0.98*$G$3/N393*206265</f>
        <v>#DIV/0!</v>
      </c>
    </row>
    <row r="394" spans="1:15" s="58" customFormat="1" ht="12">
      <c r="A394" s="40">
        <v>384</v>
      </c>
      <c r="B394" s="40">
        <f>blismm!P387</f>
        <v>3666</v>
      </c>
      <c r="C394" s="28">
        <f>B394/(32766/2)</f>
        <v>0.22376854056033693</v>
      </c>
      <c r="D394" s="17">
        <f>SQRT(2*LN(1/C394))</f>
        <v>1.7304005677418237</v>
      </c>
      <c r="E394" s="11">
        <f>D394*$U$24</f>
        <v>1.7846053655263365</v>
      </c>
      <c r="F394">
        <f>blismm!K386</f>
        <v>0</v>
      </c>
      <c r="G394" s="17">
        <f>$S$26*F394</f>
        <v>0</v>
      </c>
      <c r="H394" s="30" t="e">
        <f>0.98*$G$3/I394*206265</f>
        <v>#DIV/0!</v>
      </c>
      <c r="I394" s="31">
        <f>(POWER($G$3,-1/5))*(POWER(G394*G394/($P$18*$T$2),(3/5)))*206265</f>
        <v>0</v>
      </c>
      <c r="J394">
        <f>blismm!L386</f>
        <v>0</v>
      </c>
      <c r="K394" s="17">
        <f>$S$26*J394</f>
        <v>0</v>
      </c>
      <c r="L394" s="30" t="e">
        <f>0.98*$G$3/M394*206265</f>
        <v>#DIV/0!</v>
      </c>
      <c r="M394" s="31">
        <f>(POWER($G$3,-1/5))*(POWER(K394*K394/($R$18*$T$2),(3/5)))*206265</f>
        <v>0</v>
      </c>
      <c r="N394" s="32">
        <f>(((POWER($G$3,-1/5))*(POWER(G394*G394/($P$18*$T$2),(3/5)))+(POWER($G$3,-1/5))*(POWER(K394*K394/($R$18*$T$2),(3/5))))/2)*206265</f>
        <v>0</v>
      </c>
      <c r="O394" s="30" t="e">
        <f>0.98*$G$3/N394*206265</f>
        <v>#DIV/0!</v>
      </c>
    </row>
    <row r="395" spans="1:15" s="58" customFormat="1" ht="12">
      <c r="A395" s="40">
        <v>385</v>
      </c>
      <c r="B395" s="40">
        <f>blismm!P388</f>
        <v>888</v>
      </c>
      <c r="C395" s="28">
        <f>B395/(32766/2)</f>
        <v>0.05420252700970518</v>
      </c>
      <c r="D395" s="17">
        <f>SQRT(2*LN(1/C395))</f>
        <v>2.4145507854787787</v>
      </c>
      <c r="E395" s="11">
        <f>D395*$U$24</f>
        <v>2.4901865888339016</v>
      </c>
      <c r="F395">
        <f>blismm!K387</f>
        <v>0</v>
      </c>
      <c r="G395" s="17">
        <f>$S$26*F395</f>
        <v>0</v>
      </c>
      <c r="H395" s="30" t="e">
        <f>0.98*$G$3/I395*206265</f>
        <v>#DIV/0!</v>
      </c>
      <c r="I395" s="31">
        <f>(POWER($G$3,-1/5))*(POWER(G395*G395/($P$18*$T$2),(3/5)))*206265</f>
        <v>0</v>
      </c>
      <c r="J395">
        <f>blismm!L387</f>
        <v>0</v>
      </c>
      <c r="K395" s="17">
        <f>$S$26*J395</f>
        <v>0</v>
      </c>
      <c r="L395" s="30" t="e">
        <f>0.98*$G$3/M395*206265</f>
        <v>#DIV/0!</v>
      </c>
      <c r="M395" s="31">
        <f>(POWER($G$3,-1/5))*(POWER(K395*K395/($R$18*$T$2),(3/5)))*206265</f>
        <v>0</v>
      </c>
      <c r="N395" s="32">
        <f>(((POWER($G$3,-1/5))*(POWER(G395*G395/($P$18*$T$2),(3/5)))+(POWER($G$3,-1/5))*(POWER(K395*K395/($R$18*$T$2),(3/5))))/2)*206265</f>
        <v>0</v>
      </c>
      <c r="O395" s="30" t="e">
        <f>0.98*$G$3/N395*206265</f>
        <v>#DIV/0!</v>
      </c>
    </row>
    <row r="396" spans="1:15" s="58" customFormat="1" ht="12">
      <c r="A396" s="40">
        <v>386</v>
      </c>
      <c r="B396" s="40">
        <f>blismm!P389</f>
        <v>1566</v>
      </c>
      <c r="C396" s="28">
        <f>B396/(32766/2)</f>
        <v>0.0955868888481963</v>
      </c>
      <c r="D396" s="17">
        <f>SQRT(2*LN(1/C396))</f>
        <v>2.1668962200666257</v>
      </c>
      <c r="E396" s="11">
        <f>D396*$U$24</f>
        <v>2.2347742441602128</v>
      </c>
      <c r="F396">
        <f>blismm!K388</f>
        <v>0</v>
      </c>
      <c r="G396" s="17">
        <f>$S$26*F396</f>
        <v>0</v>
      </c>
      <c r="H396" s="30" t="e">
        <f>0.98*$G$3/I396*206265</f>
        <v>#DIV/0!</v>
      </c>
      <c r="I396" s="31">
        <f>(POWER($G$3,-1/5))*(POWER(G396*G396/($P$18*$T$2),(3/5)))*206265</f>
        <v>0</v>
      </c>
      <c r="J396">
        <f>blismm!L388</f>
        <v>0</v>
      </c>
      <c r="K396" s="17">
        <f>$S$26*J396</f>
        <v>0</v>
      </c>
      <c r="L396" s="30" t="e">
        <f>0.98*$G$3/M396*206265</f>
        <v>#DIV/0!</v>
      </c>
      <c r="M396" s="31">
        <f>(POWER($G$3,-1/5))*(POWER(K396*K396/($R$18*$T$2),(3/5)))*206265</f>
        <v>0</v>
      </c>
      <c r="N396" s="32">
        <f>(((POWER($G$3,-1/5))*(POWER(G396*G396/($P$18*$T$2),(3/5)))+(POWER($G$3,-1/5))*(POWER(K396*K396/($R$18*$T$2),(3/5))))/2)*206265</f>
        <v>0</v>
      </c>
      <c r="O396" s="30" t="e">
        <f>0.98*$G$3/N396*206265</f>
        <v>#DIV/0!</v>
      </c>
    </row>
    <row r="397" spans="1:15" s="58" customFormat="1" ht="12">
      <c r="A397" s="40">
        <v>387</v>
      </c>
      <c r="B397" s="40">
        <f>blismm!P390</f>
        <v>6563</v>
      </c>
      <c r="C397" s="28">
        <f>B397/(32766/2)</f>
        <v>0.40059818104132333</v>
      </c>
      <c r="D397" s="17">
        <f>SQRT(2*LN(1/C397))</f>
        <v>1.3526244093217752</v>
      </c>
      <c r="E397" s="11">
        <f>D397*$U$24</f>
        <v>1.39499536894378</v>
      </c>
      <c r="F397">
        <f>blismm!K389</f>
        <v>0</v>
      </c>
      <c r="G397" s="17">
        <f>$S$26*F397</f>
        <v>0</v>
      </c>
      <c r="H397" s="30" t="e">
        <f>0.98*$G$3/I397*206265</f>
        <v>#DIV/0!</v>
      </c>
      <c r="I397" s="31">
        <f>(POWER($G$3,-1/5))*(POWER(G397*G397/($P$18*$T$2),(3/5)))*206265</f>
        <v>0</v>
      </c>
      <c r="J397">
        <f>blismm!L389</f>
        <v>0</v>
      </c>
      <c r="K397" s="17">
        <f>$S$26*J397</f>
        <v>0</v>
      </c>
      <c r="L397" s="30" t="e">
        <f>0.98*$G$3/M397*206265</f>
        <v>#DIV/0!</v>
      </c>
      <c r="M397" s="31">
        <f>(POWER($G$3,-1/5))*(POWER(K397*K397/($R$18*$T$2),(3/5)))*206265</f>
        <v>0</v>
      </c>
      <c r="N397" s="32">
        <f>(((POWER($G$3,-1/5))*(POWER(G397*G397/($P$18*$T$2),(3/5)))+(POWER($G$3,-1/5))*(POWER(K397*K397/($R$18*$T$2),(3/5))))/2)*206265</f>
        <v>0</v>
      </c>
      <c r="O397" s="30" t="e">
        <f>0.98*$G$3/N397*206265</f>
        <v>#DIV/0!</v>
      </c>
    </row>
    <row r="398" spans="1:15" s="58" customFormat="1" ht="12">
      <c r="A398" s="40">
        <v>388</v>
      </c>
      <c r="B398" s="40">
        <f>blismm!P391</f>
        <v>5851</v>
      </c>
      <c r="C398" s="28">
        <f>B398/(32766/2)</f>
        <v>0.3571384972227309</v>
      </c>
      <c r="D398" s="17">
        <f>SQRT(2*LN(1/C398))</f>
        <v>1.435013327486562</v>
      </c>
      <c r="E398" s="11">
        <f>D398*$U$24</f>
        <v>1.4799651199700785</v>
      </c>
      <c r="F398">
        <f>blismm!K390</f>
        <v>0</v>
      </c>
      <c r="G398" s="17">
        <f>$S$26*F398</f>
        <v>0</v>
      </c>
      <c r="H398" s="30" t="e">
        <f>0.98*$G$3/I398*206265</f>
        <v>#DIV/0!</v>
      </c>
      <c r="I398" s="31">
        <f>(POWER($G$3,-1/5))*(POWER(G398*G398/($P$18*$T$2),(3/5)))*206265</f>
        <v>0</v>
      </c>
      <c r="J398">
        <f>blismm!L390</f>
        <v>0</v>
      </c>
      <c r="K398" s="17">
        <f>$S$26*J398</f>
        <v>0</v>
      </c>
      <c r="L398" s="30" t="e">
        <f>0.98*$G$3/M398*206265</f>
        <v>#DIV/0!</v>
      </c>
      <c r="M398" s="31">
        <f>(POWER($G$3,-1/5))*(POWER(K398*K398/($R$18*$T$2),(3/5)))*206265</f>
        <v>0</v>
      </c>
      <c r="N398" s="32">
        <f>(((POWER($G$3,-1/5))*(POWER(G398*G398/($P$18*$T$2),(3/5)))+(POWER($G$3,-1/5))*(POWER(K398*K398/($R$18*$T$2),(3/5))))/2)*206265</f>
        <v>0</v>
      </c>
      <c r="O398" s="30" t="e">
        <f>0.98*$G$3/N398*206265</f>
        <v>#DIV/0!</v>
      </c>
    </row>
    <row r="399" spans="1:15" s="58" customFormat="1" ht="12">
      <c r="A399" s="40">
        <v>389</v>
      </c>
      <c r="B399" s="40">
        <f>blismm!P392</f>
        <v>2976</v>
      </c>
      <c r="C399" s="28">
        <f>B399/(32766/2)</f>
        <v>0.18165171214063358</v>
      </c>
      <c r="D399" s="17">
        <f>SQRT(2*LN(1/C399))</f>
        <v>1.8469781237834306</v>
      </c>
      <c r="E399" s="11">
        <f>D399*$U$24</f>
        <v>1.9048347135109467</v>
      </c>
      <c r="F399">
        <f>blismm!K391</f>
        <v>0</v>
      </c>
      <c r="G399" s="17">
        <f>$S$26*F399</f>
        <v>0</v>
      </c>
      <c r="H399" s="30" t="e">
        <f>0.98*$G$3/I399*206265</f>
        <v>#DIV/0!</v>
      </c>
      <c r="I399" s="31">
        <f>(POWER($G$3,-1/5))*(POWER(G399*G399/($P$18*$T$2),(3/5)))*206265</f>
        <v>0</v>
      </c>
      <c r="J399">
        <f>blismm!L391</f>
        <v>0</v>
      </c>
      <c r="K399" s="17">
        <f>$S$26*J399</f>
        <v>0</v>
      </c>
      <c r="L399" s="30" t="e">
        <f>0.98*$G$3/M399*206265</f>
        <v>#DIV/0!</v>
      </c>
      <c r="M399" s="31">
        <f>(POWER($G$3,-1/5))*(POWER(K399*K399/($R$18*$T$2),(3/5)))*206265</f>
        <v>0</v>
      </c>
      <c r="N399" s="32">
        <f>(((POWER($G$3,-1/5))*(POWER(G399*G399/($P$18*$T$2),(3/5)))+(POWER($G$3,-1/5))*(POWER(K399*K399/($R$18*$T$2),(3/5))))/2)*206265</f>
        <v>0</v>
      </c>
      <c r="O399" s="30" t="e">
        <f>0.98*$G$3/N399*206265</f>
        <v>#DIV/0!</v>
      </c>
    </row>
    <row r="400" spans="1:15" s="58" customFormat="1" ht="12">
      <c r="A400" s="40">
        <v>390</v>
      </c>
      <c r="B400" s="40">
        <f>blismm!P393</f>
        <v>8310</v>
      </c>
      <c r="C400" s="28">
        <f>B400/(32766/2)</f>
        <v>0.5072331074894708</v>
      </c>
      <c r="D400" s="17">
        <f>SQRT(2*LN(1/C400))</f>
        <v>1.1651477185067731</v>
      </c>
      <c r="E400" s="11">
        <f>D400*$U$24</f>
        <v>1.201645970788998</v>
      </c>
      <c r="F400">
        <f>blismm!K392</f>
        <v>0</v>
      </c>
      <c r="G400" s="17">
        <f>$S$26*F400</f>
        <v>0</v>
      </c>
      <c r="H400" s="30" t="e">
        <f>0.98*$G$3/I400*206265</f>
        <v>#DIV/0!</v>
      </c>
      <c r="I400" s="31">
        <f>(POWER($G$3,-1/5))*(POWER(G400*G400/($P$18*$T$2),(3/5)))*206265</f>
        <v>0</v>
      </c>
      <c r="J400">
        <f>blismm!L392</f>
        <v>0</v>
      </c>
      <c r="K400" s="17">
        <f>$S$26*J400</f>
        <v>0</v>
      </c>
      <c r="L400" s="30" t="e">
        <f>0.98*$G$3/M400*206265</f>
        <v>#DIV/0!</v>
      </c>
      <c r="M400" s="31">
        <f>(POWER($G$3,-1/5))*(POWER(K400*K400/($R$18*$T$2),(3/5)))*206265</f>
        <v>0</v>
      </c>
      <c r="N400" s="32">
        <f>(((POWER($G$3,-1/5))*(POWER(G400*G400/($P$18*$T$2),(3/5)))+(POWER($G$3,-1/5))*(POWER(K400*K400/($R$18*$T$2),(3/5))))/2)*206265</f>
        <v>0</v>
      </c>
      <c r="O400" s="30" t="e">
        <f>0.98*$G$3/N400*206265</f>
        <v>#DIV/0!</v>
      </c>
    </row>
    <row r="401" spans="1:15" s="58" customFormat="1" ht="12">
      <c r="A401" s="40">
        <v>391</v>
      </c>
      <c r="B401" s="40">
        <f>blismm!P394</f>
        <v>3372</v>
      </c>
      <c r="C401" s="28">
        <f>B401/(32766/2)</f>
        <v>0.20582310932063724</v>
      </c>
      <c r="D401" s="17">
        <f>SQRT(2*LN(1/C401))</f>
        <v>1.778054088996461</v>
      </c>
      <c r="E401" s="11">
        <f>D401*$U$24</f>
        <v>1.8337516333342752</v>
      </c>
      <c r="F401">
        <f>blismm!K393</f>
        <v>0</v>
      </c>
      <c r="G401" s="17">
        <f>$S$26*F401</f>
        <v>0</v>
      </c>
      <c r="H401" s="30" t="e">
        <f>0.98*$G$3/I401*206265</f>
        <v>#DIV/0!</v>
      </c>
      <c r="I401" s="31">
        <f>(POWER($G$3,-1/5))*(POWER(G401*G401/($P$18*$T$2),(3/5)))*206265</f>
        <v>0</v>
      </c>
      <c r="J401">
        <f>blismm!L393</f>
        <v>0</v>
      </c>
      <c r="K401" s="17">
        <f>$S$26*J401</f>
        <v>0</v>
      </c>
      <c r="L401" s="30" t="e">
        <f>0.98*$G$3/M401*206265</f>
        <v>#DIV/0!</v>
      </c>
      <c r="M401" s="31">
        <f>(POWER($G$3,-1/5))*(POWER(K401*K401/($R$18*$T$2),(3/5)))*206265</f>
        <v>0</v>
      </c>
      <c r="N401" s="32">
        <f>(((POWER($G$3,-1/5))*(POWER(G401*G401/($P$18*$T$2),(3/5)))+(POWER($G$3,-1/5))*(POWER(K401*K401/($R$18*$T$2),(3/5))))/2)*206265</f>
        <v>0</v>
      </c>
      <c r="O401" s="30" t="e">
        <f>0.98*$G$3/N401*206265</f>
        <v>#DIV/0!</v>
      </c>
    </row>
    <row r="402" spans="1:15" s="58" customFormat="1" ht="12">
      <c r="A402" s="40">
        <v>392</v>
      </c>
      <c r="B402" s="40">
        <f>blismm!P395</f>
        <v>13309</v>
      </c>
      <c r="C402" s="28">
        <f>B402/(32766/2)</f>
        <v>0.8123664774461332</v>
      </c>
      <c r="D402" s="17">
        <f>SQRT(2*LN(1/C402))</f>
        <v>0.6446762190956127</v>
      </c>
      <c r="E402" s="11">
        <f>D402*$U$24</f>
        <v>0.6648707016587828</v>
      </c>
      <c r="F402">
        <f>blismm!K394</f>
        <v>0</v>
      </c>
      <c r="G402" s="17">
        <f>$S$26*F402</f>
        <v>0</v>
      </c>
      <c r="H402" s="30" t="e">
        <f>0.98*$G$3/I402*206265</f>
        <v>#DIV/0!</v>
      </c>
      <c r="I402" s="31">
        <f>(POWER($G$3,-1/5))*(POWER(G402*G402/($P$18*$T$2),(3/5)))*206265</f>
        <v>0</v>
      </c>
      <c r="J402">
        <f>blismm!L394</f>
        <v>0</v>
      </c>
      <c r="K402" s="17">
        <f>$S$26*J402</f>
        <v>0</v>
      </c>
      <c r="L402" s="30" t="e">
        <f>0.98*$G$3/M402*206265</f>
        <v>#DIV/0!</v>
      </c>
      <c r="M402" s="31">
        <f>(POWER($G$3,-1/5))*(POWER(K402*K402/($R$18*$T$2),(3/5)))*206265</f>
        <v>0</v>
      </c>
      <c r="N402" s="32">
        <f>(((POWER($G$3,-1/5))*(POWER(G402*G402/($P$18*$T$2),(3/5)))+(POWER($G$3,-1/5))*(POWER(K402*K402/($R$18*$T$2),(3/5))))/2)*206265</f>
        <v>0</v>
      </c>
      <c r="O402" s="30" t="e">
        <f>0.98*$G$3/N402*206265</f>
        <v>#DIV/0!</v>
      </c>
    </row>
    <row r="403" spans="1:15" s="58" customFormat="1" ht="12">
      <c r="A403" s="40">
        <v>393</v>
      </c>
      <c r="B403" s="40">
        <f>blismm!P396</f>
        <v>2914</v>
      </c>
      <c r="C403" s="28">
        <f>B403/(32766/2)</f>
        <v>0.17786730147103705</v>
      </c>
      <c r="D403" s="17">
        <f>SQRT(2*LN(1/C403))</f>
        <v>1.8583420051568083</v>
      </c>
      <c r="E403" s="11">
        <f>D403*$U$24</f>
        <v>1.9165545684683454</v>
      </c>
      <c r="F403">
        <f>blismm!K395</f>
        <v>0</v>
      </c>
      <c r="G403" s="17">
        <f>$S$26*F403</f>
        <v>0</v>
      </c>
      <c r="H403" s="30" t="e">
        <f>0.98*$G$3/I403*206265</f>
        <v>#DIV/0!</v>
      </c>
      <c r="I403" s="31">
        <f>(POWER($G$3,-1/5))*(POWER(G403*G403/($P$18*$T$2),(3/5)))*206265</f>
        <v>0</v>
      </c>
      <c r="J403">
        <f>blismm!L395</f>
        <v>0</v>
      </c>
      <c r="K403" s="17">
        <f>$S$26*J403</f>
        <v>0</v>
      </c>
      <c r="L403" s="30" t="e">
        <f>0.98*$G$3/M403*206265</f>
        <v>#DIV/0!</v>
      </c>
      <c r="M403" s="31">
        <f>(POWER($G$3,-1/5))*(POWER(K403*K403/($R$18*$T$2),(3/5)))*206265</f>
        <v>0</v>
      </c>
      <c r="N403" s="32">
        <f>(((POWER($G$3,-1/5))*(POWER(G403*G403/($P$18*$T$2),(3/5)))+(POWER($G$3,-1/5))*(POWER(K403*K403/($R$18*$T$2),(3/5))))/2)*206265</f>
        <v>0</v>
      </c>
      <c r="O403" s="30" t="e">
        <f>0.98*$G$3/N403*206265</f>
        <v>#DIV/0!</v>
      </c>
    </row>
    <row r="404" spans="1:15" s="58" customFormat="1" ht="12">
      <c r="A404" s="40">
        <v>394</v>
      </c>
      <c r="B404" s="40">
        <f>blismm!P397</f>
        <v>3650</v>
      </c>
      <c r="C404" s="28">
        <f>B404/(32766/2)</f>
        <v>0.22279191845205396</v>
      </c>
      <c r="D404" s="17">
        <f>SQRT(2*LN(1/C404))</f>
        <v>1.7329264521287255</v>
      </c>
      <c r="E404" s="11">
        <f>D404*$U$24</f>
        <v>1.787210373241658</v>
      </c>
      <c r="F404">
        <f>blismm!K396</f>
        <v>0</v>
      </c>
      <c r="G404" s="17">
        <f>$S$26*F404</f>
        <v>0</v>
      </c>
      <c r="H404" s="30" t="e">
        <f>0.98*$G$3/I404*206265</f>
        <v>#DIV/0!</v>
      </c>
      <c r="I404" s="31">
        <f>(POWER($G$3,-1/5))*(POWER(G404*G404/($P$18*$T$2),(3/5)))*206265</f>
        <v>0</v>
      </c>
      <c r="J404">
        <f>blismm!L396</f>
        <v>0</v>
      </c>
      <c r="K404" s="17">
        <f>$S$26*J404</f>
        <v>0</v>
      </c>
      <c r="L404" s="30" t="e">
        <f>0.98*$G$3/M404*206265</f>
        <v>#DIV/0!</v>
      </c>
      <c r="M404" s="31">
        <f>(POWER($G$3,-1/5))*(POWER(K404*K404/($R$18*$T$2),(3/5)))*206265</f>
        <v>0</v>
      </c>
      <c r="N404" s="32">
        <f>(((POWER($G$3,-1/5))*(POWER(G404*G404/($P$18*$T$2),(3/5)))+(POWER($G$3,-1/5))*(POWER(K404*K404/($R$18*$T$2),(3/5))))/2)*206265</f>
        <v>0</v>
      </c>
      <c r="O404" s="30" t="e">
        <f>0.98*$G$3/N404*206265</f>
        <v>#DIV/0!</v>
      </c>
    </row>
    <row r="405" spans="1:15" s="58" customFormat="1" ht="12">
      <c r="A405" s="40">
        <v>395</v>
      </c>
      <c r="B405" s="40">
        <f>blismm!P398</f>
        <v>4697</v>
      </c>
      <c r="C405" s="28">
        <f>B405/(32766/2)</f>
        <v>0.2866996276628212</v>
      </c>
      <c r="D405" s="17">
        <f>SQRT(2*LN(1/C405))</f>
        <v>1.5807088313748794</v>
      </c>
      <c r="E405" s="11">
        <f>D405*$U$24</f>
        <v>1.6302245355176976</v>
      </c>
      <c r="F405">
        <f>blismm!K397</f>
        <v>0</v>
      </c>
      <c r="G405" s="17">
        <f>$S$26*F405</f>
        <v>0</v>
      </c>
      <c r="H405" s="30" t="e">
        <f>0.98*$G$3/I405*206265</f>
        <v>#DIV/0!</v>
      </c>
      <c r="I405" s="31">
        <f>(POWER($G$3,-1/5))*(POWER(G405*G405/($P$18*$T$2),(3/5)))*206265</f>
        <v>0</v>
      </c>
      <c r="J405">
        <f>blismm!L397</f>
        <v>0</v>
      </c>
      <c r="K405" s="17">
        <f>$S$26*J405</f>
        <v>0</v>
      </c>
      <c r="L405" s="30" t="e">
        <f>0.98*$G$3/M405*206265</f>
        <v>#DIV/0!</v>
      </c>
      <c r="M405" s="31">
        <f>(POWER($G$3,-1/5))*(POWER(K405*K405/($R$18*$T$2),(3/5)))*206265</f>
        <v>0</v>
      </c>
      <c r="N405" s="32">
        <f>(((POWER($G$3,-1/5))*(POWER(G405*G405/($P$18*$T$2),(3/5)))+(POWER($G$3,-1/5))*(POWER(K405*K405/($R$18*$T$2),(3/5))))/2)*206265</f>
        <v>0</v>
      </c>
      <c r="O405" s="30" t="e">
        <f>0.98*$G$3/N405*206265</f>
        <v>#DIV/0!</v>
      </c>
    </row>
    <row r="406" spans="1:15" s="58" customFormat="1" ht="12">
      <c r="A406" s="40">
        <v>396</v>
      </c>
      <c r="B406" s="40">
        <f>blismm!P399</f>
        <v>1482</v>
      </c>
      <c r="C406" s="28">
        <f>B406/(32766/2)</f>
        <v>0.09045962277971067</v>
      </c>
      <c r="D406" s="17">
        <f>SQRT(2*LN(1/C406))</f>
        <v>2.1921914537577374</v>
      </c>
      <c r="E406" s="11">
        <f>D406*$U$24</f>
        <v>2.2608618510466987</v>
      </c>
      <c r="F406">
        <f>blismm!K398</f>
        <v>0</v>
      </c>
      <c r="G406" s="17">
        <f>$S$26*F406</f>
        <v>0</v>
      </c>
      <c r="H406" s="30" t="e">
        <f>0.98*$G$3/I406*206265</f>
        <v>#DIV/0!</v>
      </c>
      <c r="I406" s="31">
        <f>(POWER($G$3,-1/5))*(POWER(G406*G406/($P$18*$T$2),(3/5)))*206265</f>
        <v>0</v>
      </c>
      <c r="J406">
        <f>blismm!L398</f>
        <v>0</v>
      </c>
      <c r="K406" s="17">
        <f>$S$26*J406</f>
        <v>0</v>
      </c>
      <c r="L406" s="30" t="e">
        <f>0.98*$G$3/M406*206265</f>
        <v>#DIV/0!</v>
      </c>
      <c r="M406" s="31">
        <f>(POWER($G$3,-1/5))*(POWER(K406*K406/($R$18*$T$2),(3/5)))*206265</f>
        <v>0</v>
      </c>
      <c r="N406" s="32">
        <f>(((POWER($G$3,-1/5))*(POWER(G406*G406/($P$18*$T$2),(3/5)))+(POWER($G$3,-1/5))*(POWER(K406*K406/($R$18*$T$2),(3/5))))/2)*206265</f>
        <v>0</v>
      </c>
      <c r="O406" s="30" t="e">
        <f>0.98*$G$3/N406*206265</f>
        <v>#DIV/0!</v>
      </c>
    </row>
    <row r="407" spans="1:15" s="58" customFormat="1" ht="12">
      <c r="A407" s="40">
        <v>397</v>
      </c>
      <c r="B407" s="40">
        <f>blismm!P400</f>
        <v>2992</v>
      </c>
      <c r="C407" s="28">
        <f>B407/(32766/2)</f>
        <v>0.18262833424891656</v>
      </c>
      <c r="D407" s="17">
        <f>SQRT(2*LN(1/C407))</f>
        <v>1.8440727489586173</v>
      </c>
      <c r="E407" s="11">
        <f>D407*$U$24</f>
        <v>1.9018383278197462</v>
      </c>
      <c r="F407">
        <f>blismm!K399</f>
        <v>0</v>
      </c>
      <c r="G407" s="17">
        <f>$S$26*F407</f>
        <v>0</v>
      </c>
      <c r="H407" s="30" t="e">
        <f>0.98*$G$3/I407*206265</f>
        <v>#DIV/0!</v>
      </c>
      <c r="I407" s="31">
        <f>(POWER($G$3,-1/5))*(POWER(G407*G407/($P$18*$T$2),(3/5)))*206265</f>
        <v>0</v>
      </c>
      <c r="J407">
        <f>blismm!L399</f>
        <v>0</v>
      </c>
      <c r="K407" s="17">
        <f>$S$26*J407</f>
        <v>0</v>
      </c>
      <c r="L407" s="30" t="e">
        <f>0.98*$G$3/M407*206265</f>
        <v>#DIV/0!</v>
      </c>
      <c r="M407" s="31">
        <f>(POWER($G$3,-1/5))*(POWER(K407*K407/($R$18*$T$2),(3/5)))*206265</f>
        <v>0</v>
      </c>
      <c r="N407" s="32">
        <f>(((POWER($G$3,-1/5))*(POWER(G407*G407/($P$18*$T$2),(3/5)))+(POWER($G$3,-1/5))*(POWER(K407*K407/($R$18*$T$2),(3/5))))/2)*206265</f>
        <v>0</v>
      </c>
      <c r="O407" s="30" t="e">
        <f>0.98*$G$3/N407*206265</f>
        <v>#DIV/0!</v>
      </c>
    </row>
    <row r="408" spans="1:15" s="58" customFormat="1" ht="12">
      <c r="A408" s="40">
        <v>398</v>
      </c>
      <c r="B408" s="40">
        <f>blismm!P401</f>
        <v>7884</v>
      </c>
      <c r="C408" s="28">
        <f>B408/(32766/2)</f>
        <v>0.48123054385643654</v>
      </c>
      <c r="D408" s="17">
        <f>SQRT(2*LN(1/C408))</f>
        <v>1.209469985198188</v>
      </c>
      <c r="E408" s="11">
        <f>D408*$U$24</f>
        <v>1.2473566324845213</v>
      </c>
      <c r="F408">
        <f>blismm!K400</f>
        <v>0</v>
      </c>
      <c r="G408" s="17">
        <f>$S$26*F408</f>
        <v>0</v>
      </c>
      <c r="H408" s="30" t="e">
        <f>0.98*$G$3/I408*206265</f>
        <v>#DIV/0!</v>
      </c>
      <c r="I408" s="31">
        <f>(POWER($G$3,-1/5))*(POWER(G408*G408/($P$18*$T$2),(3/5)))*206265</f>
        <v>0</v>
      </c>
      <c r="J408">
        <f>blismm!L400</f>
        <v>0</v>
      </c>
      <c r="K408" s="17">
        <f>$S$26*J408</f>
        <v>0</v>
      </c>
      <c r="L408" s="30" t="e">
        <f>0.98*$G$3/M408*206265</f>
        <v>#DIV/0!</v>
      </c>
      <c r="M408" s="31">
        <f>(POWER($G$3,-1/5))*(POWER(K408*K408/($R$18*$T$2),(3/5)))*206265</f>
        <v>0</v>
      </c>
      <c r="N408" s="32">
        <f>(((POWER($G$3,-1/5))*(POWER(G408*G408/($P$18*$T$2),(3/5)))+(POWER($G$3,-1/5))*(POWER(K408*K408/($R$18*$T$2),(3/5))))/2)*206265</f>
        <v>0</v>
      </c>
      <c r="O408" s="30" t="e">
        <f>0.98*$G$3/N408*206265</f>
        <v>#DIV/0!</v>
      </c>
    </row>
    <row r="409" spans="1:15" s="58" customFormat="1" ht="12">
      <c r="A409" s="40">
        <v>399</v>
      </c>
      <c r="B409" s="40">
        <f>blismm!P402</f>
        <v>7795</v>
      </c>
      <c r="C409" s="28">
        <f>B409/(32766/2)</f>
        <v>0.4757980833791125</v>
      </c>
      <c r="D409" s="17">
        <f>SQRT(2*LN(1/C409))</f>
        <v>1.2188205030507049</v>
      </c>
      <c r="E409" s="11">
        <f>D409*$U$24</f>
        <v>1.2570000553087683</v>
      </c>
      <c r="F409">
        <f>blismm!K401</f>
        <v>0</v>
      </c>
      <c r="G409" s="17">
        <f>$S$26*F409</f>
        <v>0</v>
      </c>
      <c r="H409" s="30" t="e">
        <f>0.98*$G$3/I409*206265</f>
        <v>#DIV/0!</v>
      </c>
      <c r="I409" s="31">
        <f>(POWER($G$3,-1/5))*(POWER(G409*G409/($P$18*$T$2),(3/5)))*206265</f>
        <v>0</v>
      </c>
      <c r="J409">
        <f>blismm!L401</f>
        <v>0</v>
      </c>
      <c r="K409" s="17">
        <f>$S$26*J409</f>
        <v>0</v>
      </c>
      <c r="L409" s="30" t="e">
        <f>0.98*$G$3/M409*206265</f>
        <v>#DIV/0!</v>
      </c>
      <c r="M409" s="31">
        <f>(POWER($G$3,-1/5))*(POWER(K409*K409/($R$18*$T$2),(3/5)))*206265</f>
        <v>0</v>
      </c>
      <c r="N409" s="32">
        <f>(((POWER($G$3,-1/5))*(POWER(G409*G409/($P$18*$T$2),(3/5)))+(POWER($G$3,-1/5))*(POWER(K409*K409/($R$18*$T$2),(3/5))))/2)*206265</f>
        <v>0</v>
      </c>
      <c r="O409" s="30" t="e">
        <f>0.98*$G$3/N409*206265</f>
        <v>#DIV/0!</v>
      </c>
    </row>
    <row r="410" spans="1:15" s="58" customFormat="1" ht="12">
      <c r="A410" s="40">
        <v>400</v>
      </c>
      <c r="B410" s="40">
        <f>blismm!P403</f>
        <v>3352</v>
      </c>
      <c r="C410" s="28">
        <f>B410/(32766/2)</f>
        <v>0.20460233168528352</v>
      </c>
      <c r="D410" s="17">
        <f>SQRT(2*LN(1/C410))</f>
        <v>1.7813966594884418</v>
      </c>
      <c r="E410" s="11">
        <f>D410*$U$24</f>
        <v>1.8371989098469172</v>
      </c>
      <c r="F410">
        <f>blismm!K402</f>
        <v>0</v>
      </c>
      <c r="G410" s="17">
        <f>$S$26*F410</f>
        <v>0</v>
      </c>
      <c r="H410" s="30" t="e">
        <f>0.98*$G$3/I410*206265</f>
        <v>#DIV/0!</v>
      </c>
      <c r="I410" s="31">
        <f>(POWER($G$3,-1/5))*(POWER(G410*G410/($P$18*$T$2),(3/5)))*206265</f>
        <v>0</v>
      </c>
      <c r="J410">
        <f>blismm!L402</f>
        <v>0</v>
      </c>
      <c r="K410" s="17">
        <f>$S$26*J410</f>
        <v>0</v>
      </c>
      <c r="L410" s="30" t="e">
        <f>0.98*$G$3/M410*206265</f>
        <v>#DIV/0!</v>
      </c>
      <c r="M410" s="31">
        <f>(POWER($G$3,-1/5))*(POWER(K410*K410/($R$18*$T$2),(3/5)))*206265</f>
        <v>0</v>
      </c>
      <c r="N410" s="32">
        <f>(((POWER($G$3,-1/5))*(POWER(G410*G410/($P$18*$T$2),(3/5)))+(POWER($G$3,-1/5))*(POWER(K410*K410/($R$18*$T$2),(3/5))))/2)*206265</f>
        <v>0</v>
      </c>
      <c r="O410" s="30" t="e">
        <f>0.98*$G$3/N410*206265</f>
        <v>#DIV/0!</v>
      </c>
    </row>
    <row r="411" spans="1:15" s="58" customFormat="1" ht="12">
      <c r="A411" s="40">
        <v>401</v>
      </c>
      <c r="B411" s="40">
        <f>blismm!P404</f>
        <v>6068</v>
      </c>
      <c r="C411" s="28">
        <f>B411/(32766/2)</f>
        <v>0.37038393456631874</v>
      </c>
      <c r="D411" s="17">
        <f>SQRT(2*LN(1/C411))</f>
        <v>1.409407783682097</v>
      </c>
      <c r="E411" s="11">
        <f>D411*$U$24</f>
        <v>1.4535574825059387</v>
      </c>
      <c r="F411">
        <f>blismm!K403</f>
        <v>0</v>
      </c>
      <c r="G411" s="17">
        <f>$S$26*F411</f>
        <v>0</v>
      </c>
      <c r="H411" s="30" t="e">
        <f>0.98*$G$3/I411*206265</f>
        <v>#DIV/0!</v>
      </c>
      <c r="I411" s="31">
        <f>(POWER($G$3,-1/5))*(POWER(G411*G411/($P$18*$T$2),(3/5)))*206265</f>
        <v>0</v>
      </c>
      <c r="J411">
        <f>blismm!L403</f>
        <v>0</v>
      </c>
      <c r="K411" s="17">
        <f>$S$26*J411</f>
        <v>0</v>
      </c>
      <c r="L411" s="30" t="e">
        <f>0.98*$G$3/M411*206265</f>
        <v>#DIV/0!</v>
      </c>
      <c r="M411" s="31">
        <f>(POWER($G$3,-1/5))*(POWER(K411*K411/($R$18*$T$2),(3/5)))*206265</f>
        <v>0</v>
      </c>
      <c r="N411" s="32">
        <f>(((POWER($G$3,-1/5))*(POWER(G411*G411/($P$18*$T$2),(3/5)))+(POWER($G$3,-1/5))*(POWER(K411*K411/($R$18*$T$2),(3/5))))/2)*206265</f>
        <v>0</v>
      </c>
      <c r="O411" s="30" t="e">
        <f>0.98*$G$3/N411*206265</f>
        <v>#DIV/0!</v>
      </c>
    </row>
    <row r="412" spans="1:15" s="58" customFormat="1" ht="12">
      <c r="A412" s="40">
        <v>402</v>
      </c>
      <c r="B412" s="40">
        <f>blismm!P405</f>
        <v>2948</v>
      </c>
      <c r="C412" s="28">
        <f>B412/(32766/2)</f>
        <v>0.17994262345113837</v>
      </c>
      <c r="D412" s="17">
        <f>SQRT(2*LN(1/C412))</f>
        <v>1.8520892189692353</v>
      </c>
      <c r="E412" s="11">
        <f>D412*$U$24</f>
        <v>1.9101059137534466</v>
      </c>
      <c r="F412">
        <f>blismm!K404</f>
        <v>0</v>
      </c>
      <c r="G412" s="17">
        <f>$S$26*F412</f>
        <v>0</v>
      </c>
      <c r="H412" s="30" t="e">
        <f>0.98*$G$3/I412*206265</f>
        <v>#DIV/0!</v>
      </c>
      <c r="I412" s="31">
        <f>(POWER($G$3,-1/5))*(POWER(G412*G412/($P$18*$T$2),(3/5)))*206265</f>
        <v>0</v>
      </c>
      <c r="J412">
        <f>blismm!L404</f>
        <v>0</v>
      </c>
      <c r="K412" s="17">
        <f>$S$26*J412</f>
        <v>0</v>
      </c>
      <c r="L412" s="30" t="e">
        <f>0.98*$G$3/M412*206265</f>
        <v>#DIV/0!</v>
      </c>
      <c r="M412" s="31">
        <f>(POWER($G$3,-1/5))*(POWER(K412*K412/($R$18*$T$2),(3/5)))*206265</f>
        <v>0</v>
      </c>
      <c r="N412" s="32">
        <f>(((POWER($G$3,-1/5))*(POWER(G412*G412/($P$18*$T$2),(3/5)))+(POWER($G$3,-1/5))*(POWER(K412*K412/($R$18*$T$2),(3/5))))/2)*206265</f>
        <v>0</v>
      </c>
      <c r="O412" s="30" t="e">
        <f>0.98*$G$3/N412*206265</f>
        <v>#DIV/0!</v>
      </c>
    </row>
    <row r="413" spans="1:15" s="58" customFormat="1" ht="12">
      <c r="A413" s="40">
        <v>403</v>
      </c>
      <c r="B413" s="40">
        <f>blismm!P406</f>
        <v>7091</v>
      </c>
      <c r="C413" s="28">
        <f>B413/(32766/2)</f>
        <v>0.43282671061466155</v>
      </c>
      <c r="D413" s="17">
        <f>SQRT(2*LN(1/C413))</f>
        <v>1.2941544247239327</v>
      </c>
      <c r="E413" s="11">
        <f>D413*$U$24</f>
        <v>1.33469381207841</v>
      </c>
      <c r="F413">
        <f>blismm!K405</f>
        <v>0</v>
      </c>
      <c r="G413" s="17">
        <f>$S$26*F413</f>
        <v>0</v>
      </c>
      <c r="H413" s="30" t="e">
        <f>0.98*$G$3/I413*206265</f>
        <v>#DIV/0!</v>
      </c>
      <c r="I413" s="31">
        <f>(POWER($G$3,-1/5))*(POWER(G413*G413/($P$18*$T$2),(3/5)))*206265</f>
        <v>0</v>
      </c>
      <c r="J413">
        <f>blismm!L405</f>
        <v>0</v>
      </c>
      <c r="K413" s="17">
        <f>$S$26*J413</f>
        <v>0</v>
      </c>
      <c r="L413" s="30" t="e">
        <f>0.98*$G$3/M413*206265</f>
        <v>#DIV/0!</v>
      </c>
      <c r="M413" s="31">
        <f>(POWER($G$3,-1/5))*(POWER(K413*K413/($R$18*$T$2),(3/5)))*206265</f>
        <v>0</v>
      </c>
      <c r="N413" s="32">
        <f>(((POWER($G$3,-1/5))*(POWER(G413*G413/($P$18*$T$2),(3/5)))+(POWER($G$3,-1/5))*(POWER(K413*K413/($R$18*$T$2),(3/5))))/2)*206265</f>
        <v>0</v>
      </c>
      <c r="O413" s="30" t="e">
        <f>0.98*$G$3/N413*206265</f>
        <v>#DIV/0!</v>
      </c>
    </row>
    <row r="414" spans="1:15" s="58" customFormat="1" ht="12">
      <c r="A414" s="40">
        <v>404</v>
      </c>
      <c r="B414" s="40">
        <f>blismm!P407</f>
        <v>4307</v>
      </c>
      <c r="C414" s="28">
        <f>B414/(32766/2)</f>
        <v>0.2628944637734237</v>
      </c>
      <c r="D414" s="17">
        <f>SQRT(2*LN(1/C414))</f>
        <v>1.6346269334414827</v>
      </c>
      <c r="E414" s="11">
        <f>D414*$U$24</f>
        <v>1.6858316221315373</v>
      </c>
      <c r="F414">
        <f>blismm!K406</f>
        <v>0</v>
      </c>
      <c r="G414" s="17">
        <f>$S$26*F414</f>
        <v>0</v>
      </c>
      <c r="H414" s="30" t="e">
        <f>0.98*$G$3/I414*206265</f>
        <v>#DIV/0!</v>
      </c>
      <c r="I414" s="31">
        <f>(POWER($G$3,-1/5))*(POWER(G414*G414/($P$18*$T$2),(3/5)))*206265</f>
        <v>0</v>
      </c>
      <c r="J414">
        <f>blismm!L406</f>
        <v>0</v>
      </c>
      <c r="K414" s="17">
        <f>$S$26*J414</f>
        <v>0</v>
      </c>
      <c r="L414" s="30" t="e">
        <f>0.98*$G$3/M414*206265</f>
        <v>#DIV/0!</v>
      </c>
      <c r="M414" s="31">
        <f>(POWER($G$3,-1/5))*(POWER(K414*K414/($R$18*$T$2),(3/5)))*206265</f>
        <v>0</v>
      </c>
      <c r="N414" s="32">
        <f>(((POWER($G$3,-1/5))*(POWER(G414*G414/($P$18*$T$2),(3/5)))+(POWER($G$3,-1/5))*(POWER(K414*K414/($R$18*$T$2),(3/5))))/2)*206265</f>
        <v>0</v>
      </c>
      <c r="O414" s="30" t="e">
        <f>0.98*$G$3/N414*206265</f>
        <v>#DIV/0!</v>
      </c>
    </row>
    <row r="415" spans="1:15" s="58" customFormat="1" ht="12">
      <c r="A415" s="40">
        <v>405</v>
      </c>
      <c r="B415" s="40">
        <f>blismm!P408</f>
        <v>2981</v>
      </c>
      <c r="C415" s="28">
        <f>B415/(32766/2)</f>
        <v>0.18195690654947203</v>
      </c>
      <c r="D415" s="17">
        <f>SQRT(2*LN(1/C415))</f>
        <v>1.8460690112464333</v>
      </c>
      <c r="E415" s="11">
        <f>D415*$U$24</f>
        <v>1.9038971230237278</v>
      </c>
      <c r="F415">
        <f>blismm!K407</f>
        <v>0</v>
      </c>
      <c r="G415" s="17">
        <f>$S$26*F415</f>
        <v>0</v>
      </c>
      <c r="H415" s="30" t="e">
        <f>0.98*$G$3/I415*206265</f>
        <v>#DIV/0!</v>
      </c>
      <c r="I415" s="31">
        <f>(POWER($G$3,-1/5))*(POWER(G415*G415/($P$18*$T$2),(3/5)))*206265</f>
        <v>0</v>
      </c>
      <c r="J415">
        <f>blismm!L407</f>
        <v>0</v>
      </c>
      <c r="K415" s="17">
        <f>$S$26*J415</f>
        <v>0</v>
      </c>
      <c r="L415" s="30" t="e">
        <f>0.98*$G$3/M415*206265</f>
        <v>#DIV/0!</v>
      </c>
      <c r="M415" s="31">
        <f>(POWER($G$3,-1/5))*(POWER(K415*K415/($R$18*$T$2),(3/5)))*206265</f>
        <v>0</v>
      </c>
      <c r="N415" s="32">
        <f>(((POWER($G$3,-1/5))*(POWER(G415*G415/($P$18*$T$2),(3/5)))+(POWER($G$3,-1/5))*(POWER(K415*K415/($R$18*$T$2),(3/5))))/2)*206265</f>
        <v>0</v>
      </c>
      <c r="O415" s="30" t="e">
        <f>0.98*$G$3/N415*206265</f>
        <v>#DIV/0!</v>
      </c>
    </row>
    <row r="416" spans="1:15" s="58" customFormat="1" ht="12">
      <c r="A416" s="40">
        <v>406</v>
      </c>
      <c r="B416" s="40">
        <f>blismm!P409</f>
        <v>8744</v>
      </c>
      <c r="C416" s="28">
        <f>B416/(32766/2)</f>
        <v>0.5337239821766465</v>
      </c>
      <c r="D416" s="17">
        <f>SQRT(2*LN(1/C416))</f>
        <v>1.1206038202361162</v>
      </c>
      <c r="E416" s="11">
        <f>D416*$U$24</f>
        <v>1.1557067349050125</v>
      </c>
      <c r="F416">
        <f>blismm!K408</f>
        <v>0</v>
      </c>
      <c r="G416" s="17">
        <f>$S$26*F416</f>
        <v>0</v>
      </c>
      <c r="H416" s="30" t="e">
        <f>0.98*$G$3/I416*206265</f>
        <v>#DIV/0!</v>
      </c>
      <c r="I416" s="31">
        <f>(POWER($G$3,-1/5))*(POWER(G416*G416/($P$18*$T$2),(3/5)))*206265</f>
        <v>0</v>
      </c>
      <c r="J416">
        <f>blismm!L408</f>
        <v>0</v>
      </c>
      <c r="K416" s="17">
        <f>$S$26*J416</f>
        <v>0</v>
      </c>
      <c r="L416" s="30" t="e">
        <f>0.98*$G$3/M416*206265</f>
        <v>#DIV/0!</v>
      </c>
      <c r="M416" s="31">
        <f>(POWER($G$3,-1/5))*(POWER(K416*K416/($R$18*$T$2),(3/5)))*206265</f>
        <v>0</v>
      </c>
      <c r="N416" s="32">
        <f>(((POWER($G$3,-1/5))*(POWER(G416*G416/($P$18*$T$2),(3/5)))+(POWER($G$3,-1/5))*(POWER(K416*K416/($R$18*$T$2),(3/5))))/2)*206265</f>
        <v>0</v>
      </c>
      <c r="O416" s="30" t="e">
        <f>0.98*$G$3/N416*206265</f>
        <v>#DIV/0!</v>
      </c>
    </row>
    <row r="417" spans="1:15" s="58" customFormat="1" ht="12">
      <c r="A417" s="40">
        <v>407</v>
      </c>
      <c r="B417" s="40">
        <f>blismm!P410</f>
        <v>4305</v>
      </c>
      <c r="C417" s="28">
        <f>B417/(32766/2)</f>
        <v>0.2627723860098883</v>
      </c>
      <c r="D417" s="17">
        <f>SQRT(2*LN(1/C417))</f>
        <v>1.6349110519893322</v>
      </c>
      <c r="E417" s="11">
        <f>D417*$U$24</f>
        <v>1.686124640692898</v>
      </c>
      <c r="F417">
        <f>blismm!K409</f>
        <v>0</v>
      </c>
      <c r="G417" s="17">
        <f>$S$26*F417</f>
        <v>0</v>
      </c>
      <c r="H417" s="30" t="e">
        <f>0.98*$G$3/I417*206265</f>
        <v>#DIV/0!</v>
      </c>
      <c r="I417" s="31">
        <f>(POWER($G$3,-1/5))*(POWER(G417*G417/($P$18*$T$2),(3/5)))*206265</f>
        <v>0</v>
      </c>
      <c r="J417">
        <f>blismm!L409</f>
        <v>0</v>
      </c>
      <c r="K417" s="17">
        <f>$S$26*J417</f>
        <v>0</v>
      </c>
      <c r="L417" s="30" t="e">
        <f>0.98*$G$3/M417*206265</f>
        <v>#DIV/0!</v>
      </c>
      <c r="M417" s="31">
        <f>(POWER($G$3,-1/5))*(POWER(K417*K417/($R$18*$T$2),(3/5)))*206265</f>
        <v>0</v>
      </c>
      <c r="N417" s="32">
        <f>(((POWER($G$3,-1/5))*(POWER(G417*G417/($P$18*$T$2),(3/5)))+(POWER($G$3,-1/5))*(POWER(K417*K417/($R$18*$T$2),(3/5))))/2)*206265</f>
        <v>0</v>
      </c>
      <c r="O417" s="30" t="e">
        <f>0.98*$G$3/N417*206265</f>
        <v>#DIV/0!</v>
      </c>
    </row>
    <row r="418" spans="1:15" s="58" customFormat="1" ht="12">
      <c r="A418" s="40">
        <v>408</v>
      </c>
      <c r="B418" s="40">
        <f>blismm!P411</f>
        <v>3271</v>
      </c>
      <c r="C418" s="28">
        <f>B418/(32766/2)</f>
        <v>0.19965818226210097</v>
      </c>
      <c r="D418" s="17">
        <f>SQRT(2*LN(1/C418))</f>
        <v>1.7950757439628442</v>
      </c>
      <c r="E418" s="11">
        <f>D418*$U$24</f>
        <v>1.8513064916424804</v>
      </c>
      <c r="F418">
        <f>blismm!K410</f>
        <v>0</v>
      </c>
      <c r="G418" s="17">
        <f>$S$26*F418</f>
        <v>0</v>
      </c>
      <c r="H418" s="30" t="e">
        <f>0.98*$G$3/I418*206265</f>
        <v>#DIV/0!</v>
      </c>
      <c r="I418" s="31">
        <f>(POWER($G$3,-1/5))*(POWER(G418*G418/($P$18*$T$2),(3/5)))*206265</f>
        <v>0</v>
      </c>
      <c r="J418">
        <f>blismm!L410</f>
        <v>0</v>
      </c>
      <c r="K418" s="17">
        <f>$S$26*J418</f>
        <v>0</v>
      </c>
      <c r="L418" s="30" t="e">
        <f>0.98*$G$3/M418*206265</f>
        <v>#DIV/0!</v>
      </c>
      <c r="M418" s="31">
        <f>(POWER($G$3,-1/5))*(POWER(K418*K418/($R$18*$T$2),(3/5)))*206265</f>
        <v>0</v>
      </c>
      <c r="N418" s="32">
        <f>(((POWER($G$3,-1/5))*(POWER(G418*G418/($P$18*$T$2),(3/5)))+(POWER($G$3,-1/5))*(POWER(K418*K418/($R$18*$T$2),(3/5))))/2)*206265</f>
        <v>0</v>
      </c>
      <c r="O418" s="30" t="e">
        <f>0.98*$G$3/N418*206265</f>
        <v>#DIV/0!</v>
      </c>
    </row>
    <row r="419" spans="1:15" s="58" customFormat="1" ht="12">
      <c r="A419" s="40">
        <v>409</v>
      </c>
      <c r="B419" s="40">
        <f>blismm!P412</f>
        <v>7640</v>
      </c>
      <c r="C419" s="28">
        <f>B419/(32766/2)</f>
        <v>0.46633705670512116</v>
      </c>
      <c r="D419" s="17">
        <f>SQRT(2*LN(1/C419))</f>
        <v>1.235189547121977</v>
      </c>
      <c r="E419" s="11">
        <f>D419*$U$24</f>
        <v>1.273881859685573</v>
      </c>
      <c r="F419">
        <f>blismm!K411</f>
        <v>0</v>
      </c>
      <c r="G419" s="17">
        <f>$S$26*F419</f>
        <v>0</v>
      </c>
      <c r="H419" s="30" t="e">
        <f>0.98*$G$3/I419*206265</f>
        <v>#DIV/0!</v>
      </c>
      <c r="I419" s="31">
        <f>(POWER($G$3,-1/5))*(POWER(G419*G419/($P$18*$T$2),(3/5)))*206265</f>
        <v>0</v>
      </c>
      <c r="J419">
        <f>blismm!L411</f>
        <v>0</v>
      </c>
      <c r="K419" s="17">
        <f>$S$26*J419</f>
        <v>0</v>
      </c>
      <c r="L419" s="30" t="e">
        <f>0.98*$G$3/M419*206265</f>
        <v>#DIV/0!</v>
      </c>
      <c r="M419" s="31">
        <f>(POWER($G$3,-1/5))*(POWER(K419*K419/($R$18*$T$2),(3/5)))*206265</f>
        <v>0</v>
      </c>
      <c r="N419" s="32">
        <f>(((POWER($G$3,-1/5))*(POWER(G419*G419/($P$18*$T$2),(3/5)))+(POWER($G$3,-1/5))*(POWER(K419*K419/($R$18*$T$2),(3/5))))/2)*206265</f>
        <v>0</v>
      </c>
      <c r="O419" s="30" t="e">
        <f>0.98*$G$3/N419*206265</f>
        <v>#DIV/0!</v>
      </c>
    </row>
    <row r="420" spans="1:15" s="58" customFormat="1" ht="12">
      <c r="A420" s="40">
        <v>410</v>
      </c>
      <c r="B420" s="40">
        <f>blismm!P413</f>
        <v>4692</v>
      </c>
      <c r="C420" s="28">
        <f>B420/(32766/2)</f>
        <v>0.2863944332539828</v>
      </c>
      <c r="D420" s="17">
        <f>SQRT(2*LN(1/C420))</f>
        <v>1.581382484440053</v>
      </c>
      <c r="E420" s="11">
        <f>D420*$U$24</f>
        <v>1.6309192907651378</v>
      </c>
      <c r="F420">
        <f>blismm!K412</f>
        <v>0</v>
      </c>
      <c r="G420" s="17">
        <f>$S$26*F420</f>
        <v>0</v>
      </c>
      <c r="H420" s="30" t="e">
        <f>0.98*$G$3/I420*206265</f>
        <v>#DIV/0!</v>
      </c>
      <c r="I420" s="31">
        <f>(POWER($G$3,-1/5))*(POWER(G420*G420/($P$18*$T$2),(3/5)))*206265</f>
        <v>0</v>
      </c>
      <c r="J420">
        <f>blismm!L412</f>
        <v>0</v>
      </c>
      <c r="K420" s="17">
        <f>$S$26*J420</f>
        <v>0</v>
      </c>
      <c r="L420" s="30" t="e">
        <f>0.98*$G$3/M420*206265</f>
        <v>#DIV/0!</v>
      </c>
      <c r="M420" s="31">
        <f>(POWER($G$3,-1/5))*(POWER(K420*K420/($R$18*$T$2),(3/5)))*206265</f>
        <v>0</v>
      </c>
      <c r="N420" s="32">
        <f>(((POWER($G$3,-1/5))*(POWER(G420*G420/($P$18*$T$2),(3/5)))+(POWER($G$3,-1/5))*(POWER(K420*K420/($R$18*$T$2),(3/5))))/2)*206265</f>
        <v>0</v>
      </c>
      <c r="O420" s="30" t="e">
        <f>0.98*$G$3/N420*206265</f>
        <v>#DIV/0!</v>
      </c>
    </row>
    <row r="421" spans="1:15" s="58" customFormat="1" ht="12">
      <c r="A421" s="40">
        <v>411</v>
      </c>
      <c r="B421" s="40">
        <f>blismm!P414</f>
        <v>2028</v>
      </c>
      <c r="C421" s="28">
        <f>B421/(32766/2)</f>
        <v>0.12378685222486724</v>
      </c>
      <c r="D421" s="17">
        <f>SQRT(2*LN(1/C421))</f>
        <v>2.044110626218253</v>
      </c>
      <c r="E421" s="11">
        <f>D421*$U$24</f>
        <v>2.10814239158454</v>
      </c>
      <c r="F421">
        <f>blismm!K413</f>
        <v>0</v>
      </c>
      <c r="G421" s="17">
        <f>$S$26*F421</f>
        <v>0</v>
      </c>
      <c r="H421" s="30" t="e">
        <f>0.98*$G$3/I421*206265</f>
        <v>#DIV/0!</v>
      </c>
      <c r="I421" s="31">
        <f>(POWER($G$3,-1/5))*(POWER(G421*G421/($P$18*$T$2),(3/5)))*206265</f>
        <v>0</v>
      </c>
      <c r="J421">
        <f>blismm!L413</f>
        <v>0</v>
      </c>
      <c r="K421" s="17">
        <f>$S$26*J421</f>
        <v>0</v>
      </c>
      <c r="L421" s="30" t="e">
        <f>0.98*$G$3/M421*206265</f>
        <v>#DIV/0!</v>
      </c>
      <c r="M421" s="31">
        <f>(POWER($G$3,-1/5))*(POWER(K421*K421/($R$18*$T$2),(3/5)))*206265</f>
        <v>0</v>
      </c>
      <c r="N421" s="32">
        <f>(((POWER($G$3,-1/5))*(POWER(G421*G421/($P$18*$T$2),(3/5)))+(POWER($G$3,-1/5))*(POWER(K421*K421/($R$18*$T$2),(3/5))))/2)*206265</f>
        <v>0</v>
      </c>
      <c r="O421" s="30" t="e">
        <f>0.98*$G$3/N421*206265</f>
        <v>#DIV/0!</v>
      </c>
    </row>
    <row r="422" spans="1:15" s="58" customFormat="1" ht="12">
      <c r="A422" s="40">
        <v>412</v>
      </c>
      <c r="B422" s="40">
        <f>blismm!P415</f>
        <v>2452</v>
      </c>
      <c r="C422" s="28">
        <f>B422/(32766/2)</f>
        <v>0.1496673380943661</v>
      </c>
      <c r="D422" s="17">
        <f>SQRT(2*LN(1/C422))</f>
        <v>1.9490203661143006</v>
      </c>
      <c r="E422" s="11">
        <f>D422*$U$24</f>
        <v>2.0100734290828313</v>
      </c>
      <c r="F422">
        <f>blismm!K414</f>
        <v>0</v>
      </c>
      <c r="G422" s="17">
        <f>$S$26*F422</f>
        <v>0</v>
      </c>
      <c r="H422" s="30" t="e">
        <f>0.98*$G$3/I422*206265</f>
        <v>#DIV/0!</v>
      </c>
      <c r="I422" s="31">
        <f>(POWER($G$3,-1/5))*(POWER(G422*G422/($P$18*$T$2),(3/5)))*206265</f>
        <v>0</v>
      </c>
      <c r="J422">
        <f>blismm!L414</f>
        <v>0</v>
      </c>
      <c r="K422" s="17">
        <f>$S$26*J422</f>
        <v>0</v>
      </c>
      <c r="L422" s="30" t="e">
        <f>0.98*$G$3/M422*206265</f>
        <v>#DIV/0!</v>
      </c>
      <c r="M422" s="31">
        <f>(POWER($G$3,-1/5))*(POWER(K422*K422/($R$18*$T$2),(3/5)))*206265</f>
        <v>0</v>
      </c>
      <c r="N422" s="32">
        <f>(((POWER($G$3,-1/5))*(POWER(G422*G422/($P$18*$T$2),(3/5)))+(POWER($G$3,-1/5))*(POWER(K422*K422/($R$18*$T$2),(3/5))))/2)*206265</f>
        <v>0</v>
      </c>
      <c r="O422" s="30" t="e">
        <f>0.98*$G$3/N422*206265</f>
        <v>#DIV/0!</v>
      </c>
    </row>
    <row r="423" spans="1:15" s="58" customFormat="1" ht="12">
      <c r="A423" s="40">
        <v>413</v>
      </c>
      <c r="B423" s="40">
        <f>blismm!P416</f>
        <v>5639</v>
      </c>
      <c r="C423" s="28">
        <f>B423/(32766/2)</f>
        <v>0.34419825428798145</v>
      </c>
      <c r="D423" s="17">
        <f>SQRT(2*LN(1/C423))</f>
        <v>1.4605050270458375</v>
      </c>
      <c r="E423" s="11">
        <f>D423*$U$24</f>
        <v>1.5062553470180484</v>
      </c>
      <c r="F423">
        <f>blismm!K415</f>
        <v>0</v>
      </c>
      <c r="G423" s="17">
        <f>$S$26*F423</f>
        <v>0</v>
      </c>
      <c r="H423" s="30" t="e">
        <f>0.98*$G$3/I423*206265</f>
        <v>#DIV/0!</v>
      </c>
      <c r="I423" s="31">
        <f>(POWER($G$3,-1/5))*(POWER(G423*G423/($P$18*$T$2),(3/5)))*206265</f>
        <v>0</v>
      </c>
      <c r="J423">
        <f>blismm!L415</f>
        <v>0</v>
      </c>
      <c r="K423" s="17">
        <f>$S$26*J423</f>
        <v>0</v>
      </c>
      <c r="L423" s="30" t="e">
        <f>0.98*$G$3/M423*206265</f>
        <v>#DIV/0!</v>
      </c>
      <c r="M423" s="31">
        <f>(POWER($G$3,-1/5))*(POWER(K423*K423/($R$18*$T$2),(3/5)))*206265</f>
        <v>0</v>
      </c>
      <c r="N423" s="32">
        <f>(((POWER($G$3,-1/5))*(POWER(G423*G423/($P$18*$T$2),(3/5)))+(POWER($G$3,-1/5))*(POWER(K423*K423/($R$18*$T$2),(3/5))))/2)*206265</f>
        <v>0</v>
      </c>
      <c r="O423" s="30" t="e">
        <f>0.98*$G$3/N423*206265</f>
        <v>#DIV/0!</v>
      </c>
    </row>
    <row r="424" spans="1:15" s="58" customFormat="1" ht="12">
      <c r="A424" s="40">
        <v>414</v>
      </c>
      <c r="B424" s="40">
        <f>blismm!P417</f>
        <v>6221</v>
      </c>
      <c r="C424" s="28">
        <f>B424/(32766/2)</f>
        <v>0.3797228834767747</v>
      </c>
      <c r="D424" s="17">
        <f>SQRT(2*LN(1/C424))</f>
        <v>1.3916274977918794</v>
      </c>
      <c r="E424" s="11">
        <f>D424*$U$24</f>
        <v>1.43522022916021</v>
      </c>
      <c r="F424">
        <f>blismm!K416</f>
        <v>0</v>
      </c>
      <c r="G424" s="17">
        <f>$S$26*F424</f>
        <v>0</v>
      </c>
      <c r="H424" s="30" t="e">
        <f>0.98*$G$3/I424*206265</f>
        <v>#DIV/0!</v>
      </c>
      <c r="I424" s="31">
        <f>(POWER($G$3,-1/5))*(POWER(G424*G424/($P$18*$T$2),(3/5)))*206265</f>
        <v>0</v>
      </c>
      <c r="J424">
        <f>blismm!L416</f>
        <v>0</v>
      </c>
      <c r="K424" s="17">
        <f>$S$26*J424</f>
        <v>0</v>
      </c>
      <c r="L424" s="30" t="e">
        <f>0.98*$G$3/M424*206265</f>
        <v>#DIV/0!</v>
      </c>
      <c r="M424" s="31">
        <f>(POWER($G$3,-1/5))*(POWER(K424*K424/($R$18*$T$2),(3/5)))*206265</f>
        <v>0</v>
      </c>
      <c r="N424" s="32">
        <f>(((POWER($G$3,-1/5))*(POWER(G424*G424/($P$18*$T$2),(3/5)))+(POWER($G$3,-1/5))*(POWER(K424*K424/($R$18*$T$2),(3/5))))/2)*206265</f>
        <v>0</v>
      </c>
      <c r="O424" s="30" t="e">
        <f>0.98*$G$3/N424*206265</f>
        <v>#DIV/0!</v>
      </c>
    </row>
    <row r="425" spans="1:15" s="58" customFormat="1" ht="12">
      <c r="A425" s="40">
        <v>415</v>
      </c>
      <c r="B425" s="40">
        <f>blismm!P418</f>
        <v>3578</v>
      </c>
      <c r="C425" s="28">
        <f>B425/(32766/2)</f>
        <v>0.21839711896478056</v>
      </c>
      <c r="D425" s="17">
        <f>SQRT(2*LN(1/C425))</f>
        <v>1.7443854085331023</v>
      </c>
      <c r="E425" s="11">
        <f>D425*$U$24</f>
        <v>1.7990282814554017</v>
      </c>
      <c r="F425">
        <f>blismm!K417</f>
        <v>0</v>
      </c>
      <c r="G425" s="17">
        <f>$S$26*F425</f>
        <v>0</v>
      </c>
      <c r="H425" s="30" t="e">
        <f>0.98*$G$3/I425*206265</f>
        <v>#DIV/0!</v>
      </c>
      <c r="I425" s="31">
        <f>(POWER($G$3,-1/5))*(POWER(G425*G425/($P$18*$T$2),(3/5)))*206265</f>
        <v>0</v>
      </c>
      <c r="J425">
        <f>blismm!L417</f>
        <v>0</v>
      </c>
      <c r="K425" s="17">
        <f>$S$26*J425</f>
        <v>0</v>
      </c>
      <c r="L425" s="30" t="e">
        <f>0.98*$G$3/M425*206265</f>
        <v>#DIV/0!</v>
      </c>
      <c r="M425" s="31">
        <f>(POWER($G$3,-1/5))*(POWER(K425*K425/($R$18*$T$2),(3/5)))*206265</f>
        <v>0</v>
      </c>
      <c r="N425" s="32">
        <f>(((POWER($G$3,-1/5))*(POWER(G425*G425/($P$18*$T$2),(3/5)))+(POWER($G$3,-1/5))*(POWER(K425*K425/($R$18*$T$2),(3/5))))/2)*206265</f>
        <v>0</v>
      </c>
      <c r="O425" s="30" t="e">
        <f>0.98*$G$3/N425*206265</f>
        <v>#DIV/0!</v>
      </c>
    </row>
    <row r="426" spans="1:15" s="58" customFormat="1" ht="12">
      <c r="A426" s="40">
        <v>416</v>
      </c>
      <c r="B426" s="40">
        <f>blismm!P419</f>
        <v>5386</v>
      </c>
      <c r="C426" s="28">
        <f>B426/(32766/2)</f>
        <v>0.3287554172007569</v>
      </c>
      <c r="D426" s="17">
        <f>SQRT(2*LN(1/C426))</f>
        <v>1.491603980585141</v>
      </c>
      <c r="E426" s="11">
        <f>D426*$U$24</f>
        <v>1.5383284752769708</v>
      </c>
      <c r="F426">
        <f>blismm!K418</f>
        <v>0</v>
      </c>
      <c r="G426" s="17">
        <f>$S$26*F426</f>
        <v>0</v>
      </c>
      <c r="H426" s="30" t="e">
        <f>0.98*$G$3/I426*206265</f>
        <v>#DIV/0!</v>
      </c>
      <c r="I426" s="31">
        <f>(POWER($G$3,-1/5))*(POWER(G426*G426/($P$18*$T$2),(3/5)))*206265</f>
        <v>0</v>
      </c>
      <c r="J426">
        <f>blismm!L418</f>
        <v>0</v>
      </c>
      <c r="K426" s="17">
        <f>$S$26*J426</f>
        <v>0</v>
      </c>
      <c r="L426" s="30" t="e">
        <f>0.98*$G$3/M426*206265</f>
        <v>#DIV/0!</v>
      </c>
      <c r="M426" s="31">
        <f>(POWER($G$3,-1/5))*(POWER(K426*K426/($R$18*$T$2),(3/5)))*206265</f>
        <v>0</v>
      </c>
      <c r="N426" s="32">
        <f>(((POWER($G$3,-1/5))*(POWER(G426*G426/($P$18*$T$2),(3/5)))+(POWER($G$3,-1/5))*(POWER(K426*K426/($R$18*$T$2),(3/5))))/2)*206265</f>
        <v>0</v>
      </c>
      <c r="O426" s="30" t="e">
        <f>0.98*$G$3/N426*206265</f>
        <v>#DIV/0!</v>
      </c>
    </row>
    <row r="427" spans="1:15" s="58" customFormat="1" ht="12">
      <c r="A427" s="40">
        <v>417</v>
      </c>
      <c r="B427" s="40">
        <f>blismm!P420</f>
        <v>6521</v>
      </c>
      <c r="C427" s="28">
        <f>B427/(32766/2)</f>
        <v>0.3980345480070805</v>
      </c>
      <c r="D427" s="17">
        <f>SQRT(2*LN(1/C427))</f>
        <v>1.3573624964813646</v>
      </c>
      <c r="E427" s="11">
        <f>D427*$U$24</f>
        <v>1.3998818766836434</v>
      </c>
      <c r="F427">
        <f>blismm!K419</f>
        <v>0</v>
      </c>
      <c r="G427" s="17">
        <f>$S$26*F427</f>
        <v>0</v>
      </c>
      <c r="H427" s="30" t="e">
        <f>0.98*$G$3/I427*206265</f>
        <v>#DIV/0!</v>
      </c>
      <c r="I427" s="31">
        <f>(POWER($G$3,-1/5))*(POWER(G427*G427/($P$18*$T$2),(3/5)))*206265</f>
        <v>0</v>
      </c>
      <c r="J427">
        <f>blismm!L419</f>
        <v>0</v>
      </c>
      <c r="K427" s="17">
        <f>$S$26*J427</f>
        <v>0</v>
      </c>
      <c r="L427" s="30" t="e">
        <f>0.98*$G$3/M427*206265</f>
        <v>#DIV/0!</v>
      </c>
      <c r="M427" s="31">
        <f>(POWER($G$3,-1/5))*(POWER(K427*K427/($R$18*$T$2),(3/5)))*206265</f>
        <v>0</v>
      </c>
      <c r="N427" s="32">
        <f>(((POWER($G$3,-1/5))*(POWER(G427*G427/($P$18*$T$2),(3/5)))+(POWER($G$3,-1/5))*(POWER(K427*K427/($R$18*$T$2),(3/5))))/2)*206265</f>
        <v>0</v>
      </c>
      <c r="O427" s="30" t="e">
        <f>0.98*$G$3/N427*206265</f>
        <v>#DIV/0!</v>
      </c>
    </row>
    <row r="428" spans="1:15" s="58" customFormat="1" ht="12">
      <c r="A428" s="40">
        <v>418</v>
      </c>
      <c r="B428" s="40">
        <f>blismm!P421</f>
        <v>4495</v>
      </c>
      <c r="C428" s="28">
        <f>B428/(32766/2)</f>
        <v>0.27436977354574865</v>
      </c>
      <c r="D428" s="17">
        <f>SQRT(2*LN(1/C428))</f>
        <v>1.608277677464027</v>
      </c>
      <c r="E428" s="11">
        <f>D428*$U$24</f>
        <v>1.6586569757105878</v>
      </c>
      <c r="F428">
        <f>blismm!K420</f>
        <v>0</v>
      </c>
      <c r="G428" s="17">
        <f>$S$26*F428</f>
        <v>0</v>
      </c>
      <c r="H428" s="30" t="e">
        <f>0.98*$G$3/I428*206265</f>
        <v>#DIV/0!</v>
      </c>
      <c r="I428" s="31">
        <f>(POWER($G$3,-1/5))*(POWER(G428*G428/($P$18*$T$2),(3/5)))*206265</f>
        <v>0</v>
      </c>
      <c r="J428">
        <f>blismm!L420</f>
        <v>0</v>
      </c>
      <c r="K428" s="17">
        <f>$S$26*J428</f>
        <v>0</v>
      </c>
      <c r="L428" s="30" t="e">
        <f>0.98*$G$3/M428*206265</f>
        <v>#DIV/0!</v>
      </c>
      <c r="M428" s="31">
        <f>(POWER($G$3,-1/5))*(POWER(K428*K428/($R$18*$T$2),(3/5)))*206265</f>
        <v>0</v>
      </c>
      <c r="N428" s="32">
        <f>(((POWER($G$3,-1/5))*(POWER(G428*G428/($P$18*$T$2),(3/5)))+(POWER($G$3,-1/5))*(POWER(K428*K428/($R$18*$T$2),(3/5))))/2)*206265</f>
        <v>0</v>
      </c>
      <c r="O428" s="30" t="e">
        <f>0.98*$G$3/N428*206265</f>
        <v>#DIV/0!</v>
      </c>
    </row>
    <row r="429" spans="1:15" s="58" customFormat="1" ht="12">
      <c r="A429" s="40">
        <v>419</v>
      </c>
      <c r="B429" s="40">
        <f>blismm!P422</f>
        <v>8282</v>
      </c>
      <c r="C429" s="28">
        <f>B429/(32766/2)</f>
        <v>0.5055240187999755</v>
      </c>
      <c r="D429" s="17">
        <f>SQRT(2*LN(1/C429))</f>
        <v>1.168040861198572</v>
      </c>
      <c r="E429" s="11">
        <f>D429*$U$24</f>
        <v>1.2046297411756173</v>
      </c>
      <c r="F429">
        <f>blismm!K421</f>
        <v>0</v>
      </c>
      <c r="G429" s="17">
        <f>$S$26*F429</f>
        <v>0</v>
      </c>
      <c r="H429" s="30" t="e">
        <f>0.98*$G$3/I429*206265</f>
        <v>#DIV/0!</v>
      </c>
      <c r="I429" s="31">
        <f>(POWER($G$3,-1/5))*(POWER(G429*G429/($P$18*$T$2),(3/5)))*206265</f>
        <v>0</v>
      </c>
      <c r="J429">
        <f>blismm!L421</f>
        <v>0</v>
      </c>
      <c r="K429" s="17">
        <f>$S$26*J429</f>
        <v>0</v>
      </c>
      <c r="L429" s="30" t="e">
        <f>0.98*$G$3/M429*206265</f>
        <v>#DIV/0!</v>
      </c>
      <c r="M429" s="31">
        <f>(POWER($G$3,-1/5))*(POWER(K429*K429/($R$18*$T$2),(3/5)))*206265</f>
        <v>0</v>
      </c>
      <c r="N429" s="32">
        <f>(((POWER($G$3,-1/5))*(POWER(G429*G429/($P$18*$T$2),(3/5)))+(POWER($G$3,-1/5))*(POWER(K429*K429/($R$18*$T$2),(3/5))))/2)*206265</f>
        <v>0</v>
      </c>
      <c r="O429" s="30" t="e">
        <f>0.98*$G$3/N429*206265</f>
        <v>#DIV/0!</v>
      </c>
    </row>
    <row r="430" spans="1:15" s="58" customFormat="1" ht="12">
      <c r="A430" s="40">
        <v>420</v>
      </c>
      <c r="B430" s="40">
        <f>blismm!P423</f>
        <v>9614</v>
      </c>
      <c r="C430" s="28">
        <f>B430/(32766/2)</f>
        <v>0.5868278093145334</v>
      </c>
      <c r="D430" s="17">
        <f>SQRT(2*LN(1/C430))</f>
        <v>1.0324958521624747</v>
      </c>
      <c r="E430" s="11">
        <f>D430*$U$24</f>
        <v>1.0648387847314644</v>
      </c>
      <c r="F430">
        <f>blismm!K422</f>
        <v>0</v>
      </c>
      <c r="G430" s="17">
        <f>$S$26*F430</f>
        <v>0</v>
      </c>
      <c r="H430" s="30" t="e">
        <f>0.98*$G$3/I430*206265</f>
        <v>#DIV/0!</v>
      </c>
      <c r="I430" s="31">
        <f>(POWER($G$3,-1/5))*(POWER(G430*G430/($P$18*$T$2),(3/5)))*206265</f>
        <v>0</v>
      </c>
      <c r="J430">
        <f>blismm!L422</f>
        <v>0</v>
      </c>
      <c r="K430" s="17">
        <f>$S$26*J430</f>
        <v>0</v>
      </c>
      <c r="L430" s="30" t="e">
        <f>0.98*$G$3/M430*206265</f>
        <v>#DIV/0!</v>
      </c>
      <c r="M430" s="31">
        <f>(POWER($G$3,-1/5))*(POWER(K430*K430/($R$18*$T$2),(3/5)))*206265</f>
        <v>0</v>
      </c>
      <c r="N430" s="32">
        <f>(((POWER($G$3,-1/5))*(POWER(G430*G430/($P$18*$T$2),(3/5)))+(POWER($G$3,-1/5))*(POWER(K430*K430/($R$18*$T$2),(3/5))))/2)*206265</f>
        <v>0</v>
      </c>
      <c r="O430" s="30" t="e">
        <f>0.98*$G$3/N430*206265</f>
        <v>#DIV/0!</v>
      </c>
    </row>
    <row r="431" spans="1:15" s="58" customFormat="1" ht="12">
      <c r="A431" s="40">
        <v>421</v>
      </c>
      <c r="B431" s="40">
        <f>blismm!P424</f>
        <v>6855</v>
      </c>
      <c r="C431" s="28">
        <f>B431/(32766/2)</f>
        <v>0.41842153451748765</v>
      </c>
      <c r="D431" s="17">
        <f>SQRT(2*LN(1/C431))</f>
        <v>1.3200499224073676</v>
      </c>
      <c r="E431" s="11">
        <f>D431*$U$24</f>
        <v>1.3614004862267786</v>
      </c>
      <c r="F431">
        <f>blismm!K423</f>
        <v>0</v>
      </c>
      <c r="G431" s="17">
        <f>$S$26*F431</f>
        <v>0</v>
      </c>
      <c r="H431" s="30" t="e">
        <f>0.98*$G$3/I431*206265</f>
        <v>#DIV/0!</v>
      </c>
      <c r="I431" s="31">
        <f>(POWER($G$3,-1/5))*(POWER(G431*G431/($P$18*$T$2),(3/5)))*206265</f>
        <v>0</v>
      </c>
      <c r="J431">
        <f>blismm!L423</f>
        <v>0</v>
      </c>
      <c r="K431" s="17">
        <f>$S$26*J431</f>
        <v>0</v>
      </c>
      <c r="L431" s="30" t="e">
        <f>0.98*$G$3/M431*206265</f>
        <v>#DIV/0!</v>
      </c>
      <c r="M431" s="31">
        <f>(POWER($G$3,-1/5))*(POWER(K431*K431/($R$18*$T$2),(3/5)))*206265</f>
        <v>0</v>
      </c>
      <c r="N431" s="32">
        <f>(((POWER($G$3,-1/5))*(POWER(G431*G431/($P$18*$T$2),(3/5)))+(POWER($G$3,-1/5))*(POWER(K431*K431/($R$18*$T$2),(3/5))))/2)*206265</f>
        <v>0</v>
      </c>
      <c r="O431" s="30" t="e">
        <f>0.98*$G$3/N431*206265</f>
        <v>#DIV/0!</v>
      </c>
    </row>
    <row r="432" spans="1:15" s="58" customFormat="1" ht="12">
      <c r="A432" s="40">
        <v>422</v>
      </c>
      <c r="B432" s="40">
        <f>blismm!P425</f>
        <v>7951</v>
      </c>
      <c r="C432" s="28">
        <f>B432/(32766/2)</f>
        <v>0.4853201489348715</v>
      </c>
      <c r="D432" s="17">
        <f>SQRT(2*LN(1/C432))</f>
        <v>1.2024529137714957</v>
      </c>
      <c r="E432" s="11">
        <f>D432*$U$24</f>
        <v>1.2401197512953879</v>
      </c>
      <c r="F432">
        <f>blismm!K424</f>
        <v>0</v>
      </c>
      <c r="G432" s="17">
        <f>$S$26*F432</f>
        <v>0</v>
      </c>
      <c r="H432" s="30" t="e">
        <f>0.98*$G$3/I432*206265</f>
        <v>#DIV/0!</v>
      </c>
      <c r="I432" s="31">
        <f>(POWER($G$3,-1/5))*(POWER(G432*G432/($P$18*$T$2),(3/5)))*206265</f>
        <v>0</v>
      </c>
      <c r="J432">
        <f>blismm!L424</f>
        <v>0</v>
      </c>
      <c r="K432" s="17">
        <f>$S$26*J432</f>
        <v>0</v>
      </c>
      <c r="L432" s="30" t="e">
        <f>0.98*$G$3/M432*206265</f>
        <v>#DIV/0!</v>
      </c>
      <c r="M432" s="31">
        <f>(POWER($G$3,-1/5))*(POWER(K432*K432/($R$18*$T$2),(3/5)))*206265</f>
        <v>0</v>
      </c>
      <c r="N432" s="32">
        <f>(((POWER($G$3,-1/5))*(POWER(G432*G432/($P$18*$T$2),(3/5)))+(POWER($G$3,-1/5))*(POWER(K432*K432/($R$18*$T$2),(3/5))))/2)*206265</f>
        <v>0</v>
      </c>
      <c r="O432" s="30" t="e">
        <f>0.98*$G$3/N432*206265</f>
        <v>#DIV/0!</v>
      </c>
    </row>
    <row r="433" spans="1:15" s="58" customFormat="1" ht="12">
      <c r="A433" s="40">
        <v>423</v>
      </c>
      <c r="B433" s="40">
        <f>blismm!P426</f>
        <v>2675</v>
      </c>
      <c r="C433" s="28">
        <f>B433/(32766/2)</f>
        <v>0.1632790087285601</v>
      </c>
      <c r="D433" s="17">
        <f>SQRT(2*LN(1/C433))</f>
        <v>1.9038355136356482</v>
      </c>
      <c r="E433" s="11">
        <f>D433*$U$24</f>
        <v>1.963473161100285</v>
      </c>
      <c r="F433">
        <f>blismm!K425</f>
        <v>0</v>
      </c>
      <c r="G433" s="17">
        <f>$S$26*F433</f>
        <v>0</v>
      </c>
      <c r="H433" s="30" t="e">
        <f>0.98*$G$3/I433*206265</f>
        <v>#DIV/0!</v>
      </c>
      <c r="I433" s="31">
        <f>(POWER($G$3,-1/5))*(POWER(G433*G433/($P$18*$T$2),(3/5)))*206265</f>
        <v>0</v>
      </c>
      <c r="J433">
        <f>blismm!L425</f>
        <v>0</v>
      </c>
      <c r="K433" s="17">
        <f>$S$26*J433</f>
        <v>0</v>
      </c>
      <c r="L433" s="30" t="e">
        <f>0.98*$G$3/M433*206265</f>
        <v>#DIV/0!</v>
      </c>
      <c r="M433" s="31">
        <f>(POWER($G$3,-1/5))*(POWER(K433*K433/($R$18*$T$2),(3/5)))*206265</f>
        <v>0</v>
      </c>
      <c r="N433" s="32">
        <f>(((POWER($G$3,-1/5))*(POWER(G433*G433/($P$18*$T$2),(3/5)))+(POWER($G$3,-1/5))*(POWER(K433*K433/($R$18*$T$2),(3/5))))/2)*206265</f>
        <v>0</v>
      </c>
      <c r="O433" s="30" t="e">
        <f>0.98*$G$3/N433*206265</f>
        <v>#DIV/0!</v>
      </c>
    </row>
    <row r="434" spans="1:15" s="58" customFormat="1" ht="12">
      <c r="A434" s="40">
        <v>424</v>
      </c>
      <c r="B434" s="40">
        <f>blismm!P427</f>
        <v>6259</v>
      </c>
      <c r="C434" s="28">
        <f>B434/(32766/2)</f>
        <v>0.3820423609839468</v>
      </c>
      <c r="D434" s="17">
        <f>SQRT(2*LN(1/C434))</f>
        <v>1.3872445955169996</v>
      </c>
      <c r="E434" s="11">
        <f>D434*$U$24</f>
        <v>1.4307000324715697</v>
      </c>
      <c r="F434">
        <f>blismm!K426</f>
        <v>0</v>
      </c>
      <c r="G434" s="17">
        <f>$S$26*F434</f>
        <v>0</v>
      </c>
      <c r="H434" s="30" t="e">
        <f>0.98*$G$3/I434*206265</f>
        <v>#DIV/0!</v>
      </c>
      <c r="I434" s="31">
        <f>(POWER($G$3,-1/5))*(POWER(G434*G434/($P$18*$T$2),(3/5)))*206265</f>
        <v>0</v>
      </c>
      <c r="J434">
        <f>blismm!L426</f>
        <v>0</v>
      </c>
      <c r="K434" s="17">
        <f>$S$26*J434</f>
        <v>0</v>
      </c>
      <c r="L434" s="30" t="e">
        <f>0.98*$G$3/M434*206265</f>
        <v>#DIV/0!</v>
      </c>
      <c r="M434" s="31">
        <f>(POWER($G$3,-1/5))*(POWER(K434*K434/($R$18*$T$2),(3/5)))*206265</f>
        <v>0</v>
      </c>
      <c r="N434" s="32">
        <f>(((POWER($G$3,-1/5))*(POWER(G434*G434/($P$18*$T$2),(3/5)))+(POWER($G$3,-1/5))*(POWER(K434*K434/($R$18*$T$2),(3/5))))/2)*206265</f>
        <v>0</v>
      </c>
      <c r="O434" s="30" t="e">
        <f>0.98*$G$3/N434*206265</f>
        <v>#DIV/0!</v>
      </c>
    </row>
    <row r="435" spans="1:15" s="58" customFormat="1" ht="12">
      <c r="A435" s="40">
        <v>425</v>
      </c>
      <c r="B435" s="40">
        <f>blismm!P428</f>
        <v>6494</v>
      </c>
      <c r="C435" s="28">
        <f>B435/(32766/2)</f>
        <v>0.396386498199353</v>
      </c>
      <c r="D435" s="17">
        <f>SQRT(2*LN(1/C435))</f>
        <v>1.3604157733262814</v>
      </c>
      <c r="E435" s="11">
        <f>D435*$U$24</f>
        <v>1.4030307974257272</v>
      </c>
      <c r="F435">
        <f>blismm!K427</f>
        <v>0</v>
      </c>
      <c r="G435" s="17">
        <f>$S$26*F435</f>
        <v>0</v>
      </c>
      <c r="H435" s="30" t="e">
        <f>0.98*$G$3/I435*206265</f>
        <v>#DIV/0!</v>
      </c>
      <c r="I435" s="31">
        <f>(POWER($G$3,-1/5))*(POWER(G435*G435/($P$18*$T$2),(3/5)))*206265</f>
        <v>0</v>
      </c>
      <c r="J435">
        <f>blismm!L427</f>
        <v>0</v>
      </c>
      <c r="K435" s="17">
        <f>$S$26*J435</f>
        <v>0</v>
      </c>
      <c r="L435" s="30" t="e">
        <f>0.98*$G$3/M435*206265</f>
        <v>#DIV/0!</v>
      </c>
      <c r="M435" s="31">
        <f>(POWER($G$3,-1/5))*(POWER(K435*K435/($R$18*$T$2),(3/5)))*206265</f>
        <v>0</v>
      </c>
      <c r="N435" s="32">
        <f>(((POWER($G$3,-1/5))*(POWER(G435*G435/($P$18*$T$2),(3/5)))+(POWER($G$3,-1/5))*(POWER(K435*K435/($R$18*$T$2),(3/5))))/2)*206265</f>
        <v>0</v>
      </c>
      <c r="O435" s="30" t="e">
        <f>0.98*$G$3/N435*206265</f>
        <v>#DIV/0!</v>
      </c>
    </row>
    <row r="436" spans="1:15" s="58" customFormat="1" ht="12">
      <c r="A436" s="40">
        <v>426</v>
      </c>
      <c r="B436" s="40">
        <f>blismm!P429</f>
        <v>4191</v>
      </c>
      <c r="C436" s="28">
        <f>B436/(32766/2)</f>
        <v>0.2558139534883721</v>
      </c>
      <c r="D436" s="17">
        <f>SQRT(2*LN(1/C436))</f>
        <v>1.6512448897090897</v>
      </c>
      <c r="E436" s="11">
        <f>D436*$U$24</f>
        <v>1.702970135879227</v>
      </c>
      <c r="F436">
        <f>blismm!K428</f>
        <v>0</v>
      </c>
      <c r="G436" s="17">
        <f>$S$26*F436</f>
        <v>0</v>
      </c>
      <c r="H436" s="30" t="e">
        <f>0.98*$G$3/I436*206265</f>
        <v>#DIV/0!</v>
      </c>
      <c r="I436" s="31">
        <f>(POWER($G$3,-1/5))*(POWER(G436*G436/($P$18*$T$2),(3/5)))*206265</f>
        <v>0</v>
      </c>
      <c r="J436">
        <f>blismm!L428</f>
        <v>0</v>
      </c>
      <c r="K436" s="17">
        <f>$S$26*J436</f>
        <v>0</v>
      </c>
      <c r="L436" s="30" t="e">
        <f>0.98*$G$3/M436*206265</f>
        <v>#DIV/0!</v>
      </c>
      <c r="M436" s="31">
        <f>(POWER($G$3,-1/5))*(POWER(K436*K436/($R$18*$T$2),(3/5)))*206265</f>
        <v>0</v>
      </c>
      <c r="N436" s="32">
        <f>(((POWER($G$3,-1/5))*(POWER(G436*G436/($P$18*$T$2),(3/5)))+(POWER($G$3,-1/5))*(POWER(K436*K436/($R$18*$T$2),(3/5))))/2)*206265</f>
        <v>0</v>
      </c>
      <c r="O436" s="30" t="e">
        <f>0.98*$G$3/N436*206265</f>
        <v>#DIV/0!</v>
      </c>
    </row>
    <row r="437" spans="1:15" s="58" customFormat="1" ht="12">
      <c r="A437" s="40">
        <v>427</v>
      </c>
      <c r="B437" s="40">
        <f>blismm!P430</f>
        <v>3896</v>
      </c>
      <c r="C437" s="28">
        <f>B437/(32766/2)</f>
        <v>0.23780748336690472</v>
      </c>
      <c r="D437" s="17">
        <f>SQRT(2*LN(1/C437))</f>
        <v>1.694870983914609</v>
      </c>
      <c r="E437" s="11">
        <f>D437*$U$24</f>
        <v>1.7479628174857342</v>
      </c>
      <c r="F437">
        <f>blismm!K429</f>
        <v>0</v>
      </c>
      <c r="G437" s="17">
        <f>$S$26*F437</f>
        <v>0</v>
      </c>
      <c r="H437" s="30" t="e">
        <f>0.98*$G$3/I437*206265</f>
        <v>#DIV/0!</v>
      </c>
      <c r="I437" s="31">
        <f>(POWER($G$3,-1/5))*(POWER(G437*G437/($P$18*$T$2),(3/5)))*206265</f>
        <v>0</v>
      </c>
      <c r="J437">
        <f>blismm!L429</f>
        <v>0</v>
      </c>
      <c r="K437" s="17">
        <f>$S$26*J437</f>
        <v>0</v>
      </c>
      <c r="L437" s="30" t="e">
        <f>0.98*$G$3/M437*206265</f>
        <v>#DIV/0!</v>
      </c>
      <c r="M437" s="31">
        <f>(POWER($G$3,-1/5))*(POWER(K437*K437/($R$18*$T$2),(3/5)))*206265</f>
        <v>0</v>
      </c>
      <c r="N437" s="32">
        <f>(((POWER($G$3,-1/5))*(POWER(G437*G437/($P$18*$T$2),(3/5)))+(POWER($G$3,-1/5))*(POWER(K437*K437/($R$18*$T$2),(3/5))))/2)*206265</f>
        <v>0</v>
      </c>
      <c r="O437" s="30" t="e">
        <f>0.98*$G$3/N437*206265</f>
        <v>#DIV/0!</v>
      </c>
    </row>
    <row r="438" spans="1:15" s="58" customFormat="1" ht="12">
      <c r="A438" s="40">
        <v>428</v>
      </c>
      <c r="B438" s="40">
        <f>blismm!P431</f>
        <v>2394</v>
      </c>
      <c r="C438" s="28">
        <f>B438/(32766/2)</f>
        <v>0.14612708295184032</v>
      </c>
      <c r="D438" s="17">
        <f>SQRT(2*LN(1/C438))</f>
        <v>1.961264186540072</v>
      </c>
      <c r="E438" s="11">
        <f>D438*$U$24</f>
        <v>2.0227007871834397</v>
      </c>
      <c r="F438">
        <f>blismm!K430</f>
        <v>0</v>
      </c>
      <c r="G438" s="17">
        <f>$S$26*F438</f>
        <v>0</v>
      </c>
      <c r="H438" s="30" t="e">
        <f>0.98*$G$3/I438*206265</f>
        <v>#DIV/0!</v>
      </c>
      <c r="I438" s="31">
        <f>(POWER($G$3,-1/5))*(POWER(G438*G438/($P$18*$T$2),(3/5)))*206265</f>
        <v>0</v>
      </c>
      <c r="J438">
        <f>blismm!L430</f>
        <v>0</v>
      </c>
      <c r="K438" s="17">
        <f>$S$26*J438</f>
        <v>0</v>
      </c>
      <c r="L438" s="30" t="e">
        <f>0.98*$G$3/M438*206265</f>
        <v>#DIV/0!</v>
      </c>
      <c r="M438" s="31">
        <f>(POWER($G$3,-1/5))*(POWER(K438*K438/($R$18*$T$2),(3/5)))*206265</f>
        <v>0</v>
      </c>
      <c r="N438" s="32">
        <f>(((POWER($G$3,-1/5))*(POWER(G438*G438/($P$18*$T$2),(3/5)))+(POWER($G$3,-1/5))*(POWER(K438*K438/($R$18*$T$2),(3/5))))/2)*206265</f>
        <v>0</v>
      </c>
      <c r="O438" s="30" t="e">
        <f>0.98*$G$3/N438*206265</f>
        <v>#DIV/0!</v>
      </c>
    </row>
    <row r="439" spans="1:15" s="58" customFormat="1" ht="12">
      <c r="A439" s="40">
        <v>429</v>
      </c>
      <c r="B439" s="40">
        <f>blismm!P432</f>
        <v>7294</v>
      </c>
      <c r="C439" s="28">
        <f>B439/(32766/2)</f>
        <v>0.4452176036135018</v>
      </c>
      <c r="D439" s="17">
        <f>SQRT(2*LN(1/C439))</f>
        <v>1.2721573168846987</v>
      </c>
      <c r="E439" s="11">
        <f>D439*$U$24</f>
        <v>1.312007644836112</v>
      </c>
      <c r="F439">
        <f>blismm!K431</f>
        <v>0</v>
      </c>
      <c r="G439" s="17">
        <f>$S$26*F439</f>
        <v>0</v>
      </c>
      <c r="H439" s="30" t="e">
        <f>0.98*$G$3/I439*206265</f>
        <v>#DIV/0!</v>
      </c>
      <c r="I439" s="31">
        <f>(POWER($G$3,-1/5))*(POWER(G439*G439/($P$18*$T$2),(3/5)))*206265</f>
        <v>0</v>
      </c>
      <c r="J439">
        <f>blismm!L431</f>
        <v>0</v>
      </c>
      <c r="K439" s="17">
        <f>$S$26*J439</f>
        <v>0</v>
      </c>
      <c r="L439" s="30" t="e">
        <f>0.98*$G$3/M439*206265</f>
        <v>#DIV/0!</v>
      </c>
      <c r="M439" s="31">
        <f>(POWER($G$3,-1/5))*(POWER(K439*K439/($R$18*$T$2),(3/5)))*206265</f>
        <v>0</v>
      </c>
      <c r="N439" s="32">
        <f>(((POWER($G$3,-1/5))*(POWER(G439*G439/($P$18*$T$2),(3/5)))+(POWER($G$3,-1/5))*(POWER(K439*K439/($R$18*$T$2),(3/5))))/2)*206265</f>
        <v>0</v>
      </c>
      <c r="O439" s="30" t="e">
        <f>0.98*$G$3/N439*206265</f>
        <v>#DIV/0!</v>
      </c>
    </row>
    <row r="440" spans="1:15" s="58" customFormat="1" ht="12">
      <c r="A440" s="40">
        <v>430</v>
      </c>
      <c r="B440" s="40">
        <f>blismm!P433</f>
        <v>2517</v>
      </c>
      <c r="C440" s="28">
        <f>B440/(32766/2)</f>
        <v>0.15363486540926571</v>
      </c>
      <c r="D440" s="17">
        <f>SQRT(2*LN(1/C440))</f>
        <v>1.935549790465204</v>
      </c>
      <c r="E440" s="11">
        <f>D440*$U$24</f>
        <v>1.9961808876515266</v>
      </c>
      <c r="F440">
        <f>blismm!K432</f>
        <v>0</v>
      </c>
      <c r="G440" s="17">
        <f>$S$26*F440</f>
        <v>0</v>
      </c>
      <c r="H440" s="30" t="e">
        <f>0.98*$G$3/I440*206265</f>
        <v>#DIV/0!</v>
      </c>
      <c r="I440" s="31">
        <f>(POWER($G$3,-1/5))*(POWER(G440*G440/($P$18*$T$2),(3/5)))*206265</f>
        <v>0</v>
      </c>
      <c r="J440">
        <f>blismm!L432</f>
        <v>0</v>
      </c>
      <c r="K440" s="17">
        <f>$S$26*J440</f>
        <v>0</v>
      </c>
      <c r="L440" s="30" t="e">
        <f>0.98*$G$3/M440*206265</f>
        <v>#DIV/0!</v>
      </c>
      <c r="M440" s="31">
        <f>(POWER($G$3,-1/5))*(POWER(K440*K440/($R$18*$T$2),(3/5)))*206265</f>
        <v>0</v>
      </c>
      <c r="N440" s="32">
        <f>(((POWER($G$3,-1/5))*(POWER(G440*G440/($P$18*$T$2),(3/5)))+(POWER($G$3,-1/5))*(POWER(K440*K440/($R$18*$T$2),(3/5))))/2)*206265</f>
        <v>0</v>
      </c>
      <c r="O440" s="30" t="e">
        <f>0.98*$G$3/N440*206265</f>
        <v>#DIV/0!</v>
      </c>
    </row>
    <row r="441" spans="1:15" s="58" customFormat="1" ht="12">
      <c r="A441" s="40">
        <v>431</v>
      </c>
      <c r="B441" s="40">
        <f>blismm!P434</f>
        <v>6092</v>
      </c>
      <c r="C441" s="28">
        <f>B441/(32766/2)</f>
        <v>0.3718488677287432</v>
      </c>
      <c r="D441" s="17">
        <f>SQRT(2*LN(1/C441))</f>
        <v>1.4066042633272593</v>
      </c>
      <c r="E441" s="11">
        <f>D441*$U$24</f>
        <v>1.4506661418759859</v>
      </c>
      <c r="F441">
        <f>blismm!K433</f>
        <v>0</v>
      </c>
      <c r="G441" s="17">
        <f>$S$26*F441</f>
        <v>0</v>
      </c>
      <c r="H441" s="30" t="e">
        <f>0.98*$G$3/I441*206265</f>
        <v>#DIV/0!</v>
      </c>
      <c r="I441" s="31">
        <f>(POWER($G$3,-1/5))*(POWER(G441*G441/($P$18*$T$2),(3/5)))*206265</f>
        <v>0</v>
      </c>
      <c r="J441">
        <f>blismm!L433</f>
        <v>0</v>
      </c>
      <c r="K441" s="17">
        <f>$S$26*J441</f>
        <v>0</v>
      </c>
      <c r="L441" s="30" t="e">
        <f>0.98*$G$3/M441*206265</f>
        <v>#DIV/0!</v>
      </c>
      <c r="M441" s="31">
        <f>(POWER($G$3,-1/5))*(POWER(K441*K441/($R$18*$T$2),(3/5)))*206265</f>
        <v>0</v>
      </c>
      <c r="N441" s="32">
        <f>(((POWER($G$3,-1/5))*(POWER(G441*G441/($P$18*$T$2),(3/5)))+(POWER($G$3,-1/5))*(POWER(K441*K441/($R$18*$T$2),(3/5))))/2)*206265</f>
        <v>0</v>
      </c>
      <c r="O441" s="30" t="e">
        <f>0.98*$G$3/N441*206265</f>
        <v>#DIV/0!</v>
      </c>
    </row>
    <row r="442" spans="1:15" s="58" customFormat="1" ht="12">
      <c r="A442" s="40">
        <v>432</v>
      </c>
      <c r="B442" s="40">
        <f>blismm!P435</f>
        <v>6479</v>
      </c>
      <c r="C442" s="28">
        <f>B442/(32766/2)</f>
        <v>0.3954709149728377</v>
      </c>
      <c r="D442" s="17">
        <f>SQRT(2*LN(1/C442))</f>
        <v>1.3621145578623746</v>
      </c>
      <c r="E442" s="11">
        <f>D442*$U$24</f>
        <v>1.4047827963874135</v>
      </c>
      <c r="F442">
        <f>blismm!K434</f>
        <v>0</v>
      </c>
      <c r="G442" s="17">
        <f>$S$26*F442</f>
        <v>0</v>
      </c>
      <c r="H442" s="30" t="e">
        <f>0.98*$G$3/I442*206265</f>
        <v>#DIV/0!</v>
      </c>
      <c r="I442" s="31">
        <f>(POWER($G$3,-1/5))*(POWER(G442*G442/($P$18*$T$2),(3/5)))*206265</f>
        <v>0</v>
      </c>
      <c r="J442">
        <f>blismm!L434</f>
        <v>0</v>
      </c>
      <c r="K442" s="17">
        <f>$S$26*J442</f>
        <v>0</v>
      </c>
      <c r="L442" s="30" t="e">
        <f>0.98*$G$3/M442*206265</f>
        <v>#DIV/0!</v>
      </c>
      <c r="M442" s="31">
        <f>(POWER($G$3,-1/5))*(POWER(K442*K442/($R$18*$T$2),(3/5)))*206265</f>
        <v>0</v>
      </c>
      <c r="N442" s="32">
        <f>(((POWER($G$3,-1/5))*(POWER(G442*G442/($P$18*$T$2),(3/5)))+(POWER($G$3,-1/5))*(POWER(K442*K442/($R$18*$T$2),(3/5))))/2)*206265</f>
        <v>0</v>
      </c>
      <c r="O442" s="30" t="e">
        <f>0.98*$G$3/N442*206265</f>
        <v>#DIV/0!</v>
      </c>
    </row>
    <row r="443" spans="1:15" s="58" customFormat="1" ht="12">
      <c r="A443" s="40">
        <v>433</v>
      </c>
      <c r="B443" s="40">
        <f>blismm!P436</f>
        <v>9195</v>
      </c>
      <c r="C443" s="28">
        <f>B443/(32766/2)</f>
        <v>0.5612525178538729</v>
      </c>
      <c r="D443" s="17">
        <f>SQRT(2*LN(1/C443))</f>
        <v>1.0747877500063368</v>
      </c>
      <c r="E443" s="11">
        <f>D443*$U$24</f>
        <v>1.1084554762752854</v>
      </c>
      <c r="F443">
        <f>blismm!K435</f>
        <v>0</v>
      </c>
      <c r="G443" s="17">
        <f>$S$26*F443</f>
        <v>0</v>
      </c>
      <c r="H443" s="30" t="e">
        <f>0.98*$G$3/I443*206265</f>
        <v>#DIV/0!</v>
      </c>
      <c r="I443" s="31">
        <f>(POWER($G$3,-1/5))*(POWER(G443*G443/($P$18*$T$2),(3/5)))*206265</f>
        <v>0</v>
      </c>
      <c r="J443">
        <f>blismm!L435</f>
        <v>0</v>
      </c>
      <c r="K443" s="17">
        <f>$S$26*J443</f>
        <v>0</v>
      </c>
      <c r="L443" s="30" t="e">
        <f>0.98*$G$3/M443*206265</f>
        <v>#DIV/0!</v>
      </c>
      <c r="M443" s="31">
        <f>(POWER($G$3,-1/5))*(POWER(K443*K443/($R$18*$T$2),(3/5)))*206265</f>
        <v>0</v>
      </c>
      <c r="N443" s="32">
        <f>(((POWER($G$3,-1/5))*(POWER(G443*G443/($P$18*$T$2),(3/5)))+(POWER($G$3,-1/5))*(POWER(K443*K443/($R$18*$T$2),(3/5))))/2)*206265</f>
        <v>0</v>
      </c>
      <c r="O443" s="30" t="e">
        <f>0.98*$G$3/N443*206265</f>
        <v>#DIV/0!</v>
      </c>
    </row>
    <row r="444" spans="1:15" s="58" customFormat="1" ht="12">
      <c r="A444" s="40">
        <v>434</v>
      </c>
      <c r="B444" s="40">
        <f>blismm!P437</f>
        <v>9947</v>
      </c>
      <c r="C444" s="28">
        <f>B444/(32766/2)</f>
        <v>0.6071537569431728</v>
      </c>
      <c r="D444" s="17">
        <f>SQRT(2*LN(1/C444))</f>
        <v>0.9989726859808025</v>
      </c>
      <c r="E444" s="11">
        <f>D444*$U$24</f>
        <v>1.0302655053691512</v>
      </c>
      <c r="F444">
        <f>blismm!K436</f>
        <v>0</v>
      </c>
      <c r="G444" s="17">
        <f>$S$26*F444</f>
        <v>0</v>
      </c>
      <c r="H444" s="30" t="e">
        <f>0.98*$G$3/I444*206265</f>
        <v>#DIV/0!</v>
      </c>
      <c r="I444" s="31">
        <f>(POWER($G$3,-1/5))*(POWER(G444*G444/($P$18*$T$2),(3/5)))*206265</f>
        <v>0</v>
      </c>
      <c r="J444">
        <f>blismm!L436</f>
        <v>0</v>
      </c>
      <c r="K444" s="17">
        <f>$S$26*J444</f>
        <v>0</v>
      </c>
      <c r="L444" s="30" t="e">
        <f>0.98*$G$3/M444*206265</f>
        <v>#DIV/0!</v>
      </c>
      <c r="M444" s="31">
        <f>(POWER($G$3,-1/5))*(POWER(K444*K444/($R$18*$T$2),(3/5)))*206265</f>
        <v>0</v>
      </c>
      <c r="N444" s="32">
        <f>(((POWER($G$3,-1/5))*(POWER(G444*G444/($P$18*$T$2),(3/5)))+(POWER($G$3,-1/5))*(POWER(K444*K444/($R$18*$T$2),(3/5))))/2)*206265</f>
        <v>0</v>
      </c>
      <c r="O444" s="30" t="e">
        <f>0.98*$G$3/N444*206265</f>
        <v>#DIV/0!</v>
      </c>
    </row>
    <row r="445" spans="1:15" s="58" customFormat="1" ht="12">
      <c r="A445" s="40">
        <v>435</v>
      </c>
      <c r="B445" s="40">
        <f>blismm!P438</f>
        <v>8493</v>
      </c>
      <c r="C445" s="28">
        <f>B445/(32766/2)</f>
        <v>0.5184032228529574</v>
      </c>
      <c r="D445" s="17">
        <f>SQRT(2*LN(1/C445))</f>
        <v>1.1463000628458972</v>
      </c>
      <c r="E445" s="11">
        <f>D445*$U$24</f>
        <v>1.182207912314545</v>
      </c>
      <c r="F445">
        <f>blismm!K437</f>
        <v>0</v>
      </c>
      <c r="G445" s="17">
        <f>$S$26*F445</f>
        <v>0</v>
      </c>
      <c r="H445" s="30" t="e">
        <f>0.98*$G$3/I445*206265</f>
        <v>#DIV/0!</v>
      </c>
      <c r="I445" s="31">
        <f>(POWER($G$3,-1/5))*(POWER(G445*G445/($P$18*$T$2),(3/5)))*206265</f>
        <v>0</v>
      </c>
      <c r="J445">
        <f>blismm!L437</f>
        <v>0</v>
      </c>
      <c r="K445" s="17">
        <f>$S$26*J445</f>
        <v>0</v>
      </c>
      <c r="L445" s="30" t="e">
        <f>0.98*$G$3/M445*206265</f>
        <v>#DIV/0!</v>
      </c>
      <c r="M445" s="31">
        <f>(POWER($G$3,-1/5))*(POWER(K445*K445/($R$18*$T$2),(3/5)))*206265</f>
        <v>0</v>
      </c>
      <c r="N445" s="32">
        <f>(((POWER($G$3,-1/5))*(POWER(G445*G445/($P$18*$T$2),(3/5)))+(POWER($G$3,-1/5))*(POWER(K445*K445/($R$18*$T$2),(3/5))))/2)*206265</f>
        <v>0</v>
      </c>
      <c r="O445" s="30" t="e">
        <f>0.98*$G$3/N445*206265</f>
        <v>#DIV/0!</v>
      </c>
    </row>
    <row r="446" spans="1:15" s="58" customFormat="1" ht="12">
      <c r="A446" s="40">
        <v>436</v>
      </c>
      <c r="B446" s="40">
        <f>blismm!P439</f>
        <v>2091</v>
      </c>
      <c r="C446" s="28">
        <f>B446/(32766/2)</f>
        <v>0.12763230177623147</v>
      </c>
      <c r="D446" s="17">
        <f>SQRT(2*LN(1/C446))</f>
        <v>2.02908934815184</v>
      </c>
      <c r="E446" s="11">
        <f>D446*$U$24</f>
        <v>2.0926505719826967</v>
      </c>
      <c r="F446">
        <f>blismm!K438</f>
        <v>0</v>
      </c>
      <c r="G446" s="17">
        <f>$S$26*F446</f>
        <v>0</v>
      </c>
      <c r="H446" s="30" t="e">
        <f>0.98*$G$3/I446*206265</f>
        <v>#DIV/0!</v>
      </c>
      <c r="I446" s="31">
        <f>(POWER($G$3,-1/5))*(POWER(G446*G446/($P$18*$T$2),(3/5)))*206265</f>
        <v>0</v>
      </c>
      <c r="J446">
        <f>blismm!L438</f>
        <v>0</v>
      </c>
      <c r="K446" s="17">
        <f>$S$26*J446</f>
        <v>0</v>
      </c>
      <c r="L446" s="30" t="e">
        <f>0.98*$G$3/M446*206265</f>
        <v>#DIV/0!</v>
      </c>
      <c r="M446" s="31">
        <f>(POWER($G$3,-1/5))*(POWER(K446*K446/($R$18*$T$2),(3/5)))*206265</f>
        <v>0</v>
      </c>
      <c r="N446" s="32">
        <f>(((POWER($G$3,-1/5))*(POWER(G446*G446/($P$18*$T$2),(3/5)))+(POWER($G$3,-1/5))*(POWER(K446*K446/($R$18*$T$2),(3/5))))/2)*206265</f>
        <v>0</v>
      </c>
      <c r="O446" s="30" t="e">
        <f>0.98*$G$3/N446*206265</f>
        <v>#DIV/0!</v>
      </c>
    </row>
    <row r="447" spans="1:15" s="58" customFormat="1" ht="12">
      <c r="A447" s="40">
        <v>437</v>
      </c>
      <c r="B447" s="40">
        <f>blismm!P440</f>
        <v>5555</v>
      </c>
      <c r="C447" s="28">
        <f>B447/(32766/2)</f>
        <v>0.33907098821949583</v>
      </c>
      <c r="D447" s="17">
        <f>SQRT(2*LN(1/C447))</f>
        <v>1.4707452456129395</v>
      </c>
      <c r="E447" s="11">
        <f>D447*$U$24</f>
        <v>1.516816340431765</v>
      </c>
      <c r="F447">
        <f>blismm!K439</f>
        <v>0</v>
      </c>
      <c r="G447" s="17">
        <f>$S$26*F447</f>
        <v>0</v>
      </c>
      <c r="H447" s="30" t="e">
        <f>0.98*$G$3/I447*206265</f>
        <v>#DIV/0!</v>
      </c>
      <c r="I447" s="31">
        <f>(POWER($G$3,-1/5))*(POWER(G447*G447/($P$18*$T$2),(3/5)))*206265</f>
        <v>0</v>
      </c>
      <c r="J447">
        <f>blismm!L439</f>
        <v>0</v>
      </c>
      <c r="K447" s="17">
        <f>$S$26*J447</f>
        <v>0</v>
      </c>
      <c r="L447" s="30" t="e">
        <f>0.98*$G$3/M447*206265</f>
        <v>#DIV/0!</v>
      </c>
      <c r="M447" s="31">
        <f>(POWER($G$3,-1/5))*(POWER(K447*K447/($R$18*$T$2),(3/5)))*206265</f>
        <v>0</v>
      </c>
      <c r="N447" s="32">
        <f>(((POWER($G$3,-1/5))*(POWER(G447*G447/($P$18*$T$2),(3/5)))+(POWER($G$3,-1/5))*(POWER(K447*K447/($R$18*$T$2),(3/5))))/2)*206265</f>
        <v>0</v>
      </c>
      <c r="O447" s="30" t="e">
        <f>0.98*$G$3/N447*206265</f>
        <v>#DIV/0!</v>
      </c>
    </row>
    <row r="448" spans="1:15" s="58" customFormat="1" ht="12">
      <c r="A448" s="40">
        <v>438</v>
      </c>
      <c r="B448" s="40">
        <f>blismm!P441</f>
        <v>5202</v>
      </c>
      <c r="C448" s="28">
        <f>B448/(32766/2)</f>
        <v>0.3175242629555027</v>
      </c>
      <c r="D448" s="17">
        <f>SQRT(2*LN(1/C448))</f>
        <v>1.5147283880694034</v>
      </c>
      <c r="E448" s="11">
        <f>D448*$U$24</f>
        <v>1.5621772548256774</v>
      </c>
      <c r="F448">
        <f>blismm!K440</f>
        <v>0</v>
      </c>
      <c r="G448" s="17">
        <f>$S$26*F448</f>
        <v>0</v>
      </c>
      <c r="H448" s="30" t="e">
        <f>0.98*$G$3/I448*206265</f>
        <v>#DIV/0!</v>
      </c>
      <c r="I448" s="31">
        <f>(POWER($G$3,-1/5))*(POWER(G448*G448/($P$18*$T$2),(3/5)))*206265</f>
        <v>0</v>
      </c>
      <c r="J448">
        <f>blismm!L440</f>
        <v>0</v>
      </c>
      <c r="K448" s="17">
        <f>$S$26*J448</f>
        <v>0</v>
      </c>
      <c r="L448" s="30" t="e">
        <f>0.98*$G$3/M448*206265</f>
        <v>#DIV/0!</v>
      </c>
      <c r="M448" s="31">
        <f>(POWER($G$3,-1/5))*(POWER(K448*K448/($R$18*$T$2),(3/5)))*206265</f>
        <v>0</v>
      </c>
      <c r="N448" s="32">
        <f>(((POWER($G$3,-1/5))*(POWER(G448*G448/($P$18*$T$2),(3/5)))+(POWER($G$3,-1/5))*(POWER(K448*K448/($R$18*$T$2),(3/5))))/2)*206265</f>
        <v>0</v>
      </c>
      <c r="O448" s="30" t="e">
        <f>0.98*$G$3/N448*206265</f>
        <v>#DIV/0!</v>
      </c>
    </row>
    <row r="449" spans="1:15" s="58" customFormat="1" ht="12">
      <c r="A449" s="40">
        <v>439</v>
      </c>
      <c r="B449" s="40">
        <f>blismm!P442</f>
        <v>10124</v>
      </c>
      <c r="C449" s="28">
        <f>B449/(32766/2)</f>
        <v>0.6179576390160533</v>
      </c>
      <c r="D449" s="17">
        <f>SQRT(2*LN(1/C449))</f>
        <v>0.9811578559592219</v>
      </c>
      <c r="E449" s="11">
        <f>D449*$U$24</f>
        <v>1.0118926257971446</v>
      </c>
      <c r="F449">
        <f>blismm!K441</f>
        <v>0</v>
      </c>
      <c r="G449" s="17">
        <f>$S$26*F449</f>
        <v>0</v>
      </c>
      <c r="H449" s="30" t="e">
        <f>0.98*$G$3/I449*206265</f>
        <v>#DIV/0!</v>
      </c>
      <c r="I449" s="31">
        <f>(POWER($G$3,-1/5))*(POWER(G449*G449/($P$18*$T$2),(3/5)))*206265</f>
        <v>0</v>
      </c>
      <c r="J449">
        <f>blismm!L441</f>
        <v>0</v>
      </c>
      <c r="K449" s="17">
        <f>$S$26*J449</f>
        <v>0</v>
      </c>
      <c r="L449" s="30" t="e">
        <f>0.98*$G$3/M449*206265</f>
        <v>#DIV/0!</v>
      </c>
      <c r="M449" s="31">
        <f>(POWER($G$3,-1/5))*(POWER(K449*K449/($R$18*$T$2),(3/5)))*206265</f>
        <v>0</v>
      </c>
      <c r="N449" s="32">
        <f>(((POWER($G$3,-1/5))*(POWER(G449*G449/($P$18*$T$2),(3/5)))+(POWER($G$3,-1/5))*(POWER(K449*K449/($R$18*$T$2),(3/5))))/2)*206265</f>
        <v>0</v>
      </c>
      <c r="O449" s="30" t="e">
        <f>0.98*$G$3/N449*206265</f>
        <v>#DIV/0!</v>
      </c>
    </row>
    <row r="450" spans="1:15" s="58" customFormat="1" ht="12">
      <c r="A450" s="40">
        <v>440</v>
      </c>
      <c r="B450" s="40">
        <f>blismm!P443</f>
        <v>7061</v>
      </c>
      <c r="C450" s="28">
        <f>B450/(32766/2)</f>
        <v>0.43099554416163094</v>
      </c>
      <c r="D450" s="17">
        <f>SQRT(2*LN(1/C450))</f>
        <v>1.2974263195294882</v>
      </c>
      <c r="E450" s="11">
        <f>D450*$U$24</f>
        <v>1.3380681989887495</v>
      </c>
      <c r="F450">
        <f>blismm!K442</f>
        <v>0</v>
      </c>
      <c r="G450" s="17">
        <f>$S$26*F450</f>
        <v>0</v>
      </c>
      <c r="H450" s="30" t="e">
        <f>0.98*$G$3/I450*206265</f>
        <v>#DIV/0!</v>
      </c>
      <c r="I450" s="31">
        <f>(POWER($G$3,-1/5))*(POWER(G450*G450/($P$18*$T$2),(3/5)))*206265</f>
        <v>0</v>
      </c>
      <c r="J450">
        <f>blismm!L442</f>
        <v>0</v>
      </c>
      <c r="K450" s="17">
        <f>$S$26*J450</f>
        <v>0</v>
      </c>
      <c r="L450" s="30" t="e">
        <f>0.98*$G$3/M450*206265</f>
        <v>#DIV/0!</v>
      </c>
      <c r="M450" s="31">
        <f>(POWER($G$3,-1/5))*(POWER(K450*K450/($R$18*$T$2),(3/5)))*206265</f>
        <v>0</v>
      </c>
      <c r="N450" s="32">
        <f>(((POWER($G$3,-1/5))*(POWER(G450*G450/($P$18*$T$2),(3/5)))+(POWER($G$3,-1/5))*(POWER(K450*K450/($R$18*$T$2),(3/5))))/2)*206265</f>
        <v>0</v>
      </c>
      <c r="O450" s="30" t="e">
        <f>0.98*$G$3/N450*206265</f>
        <v>#DIV/0!</v>
      </c>
    </row>
    <row r="451" spans="1:15" s="58" customFormat="1" ht="12">
      <c r="A451" s="40">
        <v>441</v>
      </c>
      <c r="B451" s="40">
        <f>blismm!P444</f>
        <v>6279</v>
      </c>
      <c r="C451" s="28">
        <f>B451/(32766/2)</f>
        <v>0.3832631386193005</v>
      </c>
      <c r="D451" s="17">
        <f>SQRT(2*LN(1/C451))</f>
        <v>1.3849429444610013</v>
      </c>
      <c r="E451" s="11">
        <f>D451*$U$24</f>
        <v>1.4283262821962421</v>
      </c>
      <c r="F451">
        <f>blismm!K443</f>
        <v>0</v>
      </c>
      <c r="G451" s="17">
        <f>$S$26*F451</f>
        <v>0</v>
      </c>
      <c r="H451" s="30" t="e">
        <f>0.98*$G$3/I451*206265</f>
        <v>#DIV/0!</v>
      </c>
      <c r="I451" s="31">
        <f>(POWER($G$3,-1/5))*(POWER(G451*G451/($P$18*$T$2),(3/5)))*206265</f>
        <v>0</v>
      </c>
      <c r="J451">
        <f>blismm!L443</f>
        <v>0</v>
      </c>
      <c r="K451" s="17">
        <f>$S$26*J451</f>
        <v>0</v>
      </c>
      <c r="L451" s="30" t="e">
        <f>0.98*$G$3/M451*206265</f>
        <v>#DIV/0!</v>
      </c>
      <c r="M451" s="31">
        <f>(POWER($G$3,-1/5))*(POWER(K451*K451/($R$18*$T$2),(3/5)))*206265</f>
        <v>0</v>
      </c>
      <c r="N451" s="32">
        <f>(((POWER($G$3,-1/5))*(POWER(G451*G451/($P$18*$T$2),(3/5)))+(POWER($G$3,-1/5))*(POWER(K451*K451/($R$18*$T$2),(3/5))))/2)*206265</f>
        <v>0</v>
      </c>
      <c r="O451" s="30" t="e">
        <f>0.98*$G$3/N451*206265</f>
        <v>#DIV/0!</v>
      </c>
    </row>
    <row r="452" spans="1:15" s="58" customFormat="1" ht="12">
      <c r="A452" s="40">
        <v>442</v>
      </c>
      <c r="B452" s="40">
        <f>blismm!P445</f>
        <v>5015</v>
      </c>
      <c r="C452" s="28">
        <f>B452/(32766/2)</f>
        <v>0.3061099920649454</v>
      </c>
      <c r="D452" s="17">
        <f>SQRT(2*LN(1/C452))</f>
        <v>1.5387077633028485</v>
      </c>
      <c r="E452" s="11">
        <f>D452*$U$24</f>
        <v>1.5869077839883103</v>
      </c>
      <c r="F452">
        <f>blismm!K444</f>
        <v>0</v>
      </c>
      <c r="G452" s="17">
        <f>$S$26*F452</f>
        <v>0</v>
      </c>
      <c r="H452" s="30" t="e">
        <f>0.98*$G$3/I452*206265</f>
        <v>#DIV/0!</v>
      </c>
      <c r="I452" s="31">
        <f>(POWER($G$3,-1/5))*(POWER(G452*G452/($P$18*$T$2),(3/5)))*206265</f>
        <v>0</v>
      </c>
      <c r="J452">
        <f>blismm!L444</f>
        <v>0</v>
      </c>
      <c r="K452" s="17">
        <f>$S$26*J452</f>
        <v>0</v>
      </c>
      <c r="L452" s="30" t="e">
        <f>0.98*$G$3/M452*206265</f>
        <v>#DIV/0!</v>
      </c>
      <c r="M452" s="31">
        <f>(POWER($G$3,-1/5))*(POWER(K452*K452/($R$18*$T$2),(3/5)))*206265</f>
        <v>0</v>
      </c>
      <c r="N452" s="32">
        <f>(((POWER($G$3,-1/5))*(POWER(G452*G452/($P$18*$T$2),(3/5)))+(POWER($G$3,-1/5))*(POWER(K452*K452/($R$18*$T$2),(3/5))))/2)*206265</f>
        <v>0</v>
      </c>
      <c r="O452" s="30" t="e">
        <f>0.98*$G$3/N452*206265</f>
        <v>#DIV/0!</v>
      </c>
    </row>
    <row r="453" spans="1:15" s="58" customFormat="1" ht="12">
      <c r="A453" s="40">
        <v>443</v>
      </c>
      <c r="B453" s="40">
        <f>blismm!P446</f>
        <v>2287</v>
      </c>
      <c r="C453" s="28">
        <f>B453/(32766/2)</f>
        <v>0.13959592260269793</v>
      </c>
      <c r="D453" s="17">
        <f>SQRT(2*LN(1/C453))</f>
        <v>1.9844411287803336</v>
      </c>
      <c r="E453" s="11">
        <f>D453*$U$24</f>
        <v>2.0466037471393776</v>
      </c>
      <c r="F453">
        <f>blismm!K445</f>
        <v>0</v>
      </c>
      <c r="G453" s="17">
        <f>$S$26*F453</f>
        <v>0</v>
      </c>
      <c r="H453" s="30" t="e">
        <f>0.98*$G$3/I453*206265</f>
        <v>#DIV/0!</v>
      </c>
      <c r="I453" s="31">
        <f>(POWER($G$3,-1/5))*(POWER(G453*G453/($P$18*$T$2),(3/5)))*206265</f>
        <v>0</v>
      </c>
      <c r="J453">
        <f>blismm!L445</f>
        <v>0</v>
      </c>
      <c r="K453" s="17">
        <f>$S$26*J453</f>
        <v>0</v>
      </c>
      <c r="L453" s="30" t="e">
        <f>0.98*$G$3/M453*206265</f>
        <v>#DIV/0!</v>
      </c>
      <c r="M453" s="31">
        <f>(POWER($G$3,-1/5))*(POWER(K453*K453/($R$18*$T$2),(3/5)))*206265</f>
        <v>0</v>
      </c>
      <c r="N453" s="32">
        <f>(((POWER($G$3,-1/5))*(POWER(G453*G453/($P$18*$T$2),(3/5)))+(POWER($G$3,-1/5))*(POWER(K453*K453/($R$18*$T$2),(3/5))))/2)*206265</f>
        <v>0</v>
      </c>
      <c r="O453" s="30" t="e">
        <f>0.98*$G$3/N453*206265</f>
        <v>#DIV/0!</v>
      </c>
    </row>
    <row r="454" spans="1:15" s="58" customFormat="1" ht="12">
      <c r="A454" s="40">
        <v>444</v>
      </c>
      <c r="B454" s="40">
        <f>blismm!P447</f>
        <v>6318</v>
      </c>
      <c r="C454" s="28">
        <f>B454/(32766/2)</f>
        <v>0.38564365500824027</v>
      </c>
      <c r="D454" s="17">
        <f>SQRT(2*LN(1/C454))</f>
        <v>1.3804647836567456</v>
      </c>
      <c r="E454" s="11">
        <f>D454*$U$24</f>
        <v>1.4237078430047934</v>
      </c>
      <c r="F454">
        <f>blismm!K446</f>
        <v>0</v>
      </c>
      <c r="G454" s="17">
        <f>$S$26*F454</f>
        <v>0</v>
      </c>
      <c r="H454" s="30" t="e">
        <f>0.98*$G$3/I454*206265</f>
        <v>#DIV/0!</v>
      </c>
      <c r="I454" s="31">
        <f>(POWER($G$3,-1/5))*(POWER(G454*G454/($P$18*$T$2),(3/5)))*206265</f>
        <v>0</v>
      </c>
      <c r="J454">
        <f>blismm!L446</f>
        <v>0</v>
      </c>
      <c r="K454" s="17">
        <f>$S$26*J454</f>
        <v>0</v>
      </c>
      <c r="L454" s="30" t="e">
        <f>0.98*$G$3/M454*206265</f>
        <v>#DIV/0!</v>
      </c>
      <c r="M454" s="31">
        <f>(POWER($G$3,-1/5))*(POWER(K454*K454/($R$18*$T$2),(3/5)))*206265</f>
        <v>0</v>
      </c>
      <c r="N454" s="32">
        <f>(((POWER($G$3,-1/5))*(POWER(G454*G454/($P$18*$T$2),(3/5)))+(POWER($G$3,-1/5))*(POWER(K454*K454/($R$18*$T$2),(3/5))))/2)*206265</f>
        <v>0</v>
      </c>
      <c r="O454" s="30" t="e">
        <f>0.98*$G$3/N454*206265</f>
        <v>#DIV/0!</v>
      </c>
    </row>
    <row r="455" spans="1:15" s="58" customFormat="1" ht="12">
      <c r="A455" s="40">
        <v>445</v>
      </c>
      <c r="B455" s="40">
        <f>blismm!P448</f>
        <v>1465</v>
      </c>
      <c r="C455" s="28">
        <f>B455/(32766/2)</f>
        <v>0.08942196178966001</v>
      </c>
      <c r="D455" s="17">
        <f>SQRT(2*LN(1/C455))</f>
        <v>2.1974480514310666</v>
      </c>
      <c r="E455" s="11">
        <f>D455*$U$24</f>
        <v>2.266283111642145</v>
      </c>
      <c r="F455">
        <f>blismm!K447</f>
        <v>0</v>
      </c>
      <c r="G455" s="17">
        <f>$S$26*F455</f>
        <v>0</v>
      </c>
      <c r="H455" s="30" t="e">
        <f>0.98*$G$3/I455*206265</f>
        <v>#DIV/0!</v>
      </c>
      <c r="I455" s="31">
        <f>(POWER($G$3,-1/5))*(POWER(G455*G455/($P$18*$T$2),(3/5)))*206265</f>
        <v>0</v>
      </c>
      <c r="J455">
        <f>blismm!L447</f>
        <v>0</v>
      </c>
      <c r="K455" s="17">
        <f>$S$26*J455</f>
        <v>0</v>
      </c>
      <c r="L455" s="30" t="e">
        <f>0.98*$G$3/M455*206265</f>
        <v>#DIV/0!</v>
      </c>
      <c r="M455" s="31">
        <f>(POWER($G$3,-1/5))*(POWER(K455*K455/($R$18*$T$2),(3/5)))*206265</f>
        <v>0</v>
      </c>
      <c r="N455" s="32">
        <f>(((POWER($G$3,-1/5))*(POWER(G455*G455/($P$18*$T$2),(3/5)))+(POWER($G$3,-1/5))*(POWER(K455*K455/($R$18*$T$2),(3/5))))/2)*206265</f>
        <v>0</v>
      </c>
      <c r="O455" s="30" t="e">
        <f>0.98*$G$3/N455*206265</f>
        <v>#DIV/0!</v>
      </c>
    </row>
    <row r="456" spans="1:15" s="58" customFormat="1" ht="12">
      <c r="A456" s="40">
        <v>446</v>
      </c>
      <c r="B456" s="40">
        <f>blismm!P449</f>
        <v>1947</v>
      </c>
      <c r="C456" s="28">
        <f>B456/(32766/2)</f>
        <v>0.11884270280168467</v>
      </c>
      <c r="D456" s="17">
        <f>SQRT(2*LN(1/C456))</f>
        <v>2.0639546920647573</v>
      </c>
      <c r="E456" s="11">
        <f>D456*$U$24</f>
        <v>2.128608072793686</v>
      </c>
      <c r="F456">
        <f>blismm!K448</f>
        <v>0</v>
      </c>
      <c r="G456" s="17">
        <f>$S$26*F456</f>
        <v>0</v>
      </c>
      <c r="H456" s="30" t="e">
        <f>0.98*$G$3/I456*206265</f>
        <v>#DIV/0!</v>
      </c>
      <c r="I456" s="31">
        <f>(POWER($G$3,-1/5))*(POWER(G456*G456/($P$18*$T$2),(3/5)))*206265</f>
        <v>0</v>
      </c>
      <c r="J456">
        <f>blismm!L448</f>
        <v>0</v>
      </c>
      <c r="K456" s="17">
        <f>$S$26*J456</f>
        <v>0</v>
      </c>
      <c r="L456" s="30" t="e">
        <f>0.98*$G$3/M456*206265</f>
        <v>#DIV/0!</v>
      </c>
      <c r="M456" s="31">
        <f>(POWER($G$3,-1/5))*(POWER(K456*K456/($R$18*$T$2),(3/5)))*206265</f>
        <v>0</v>
      </c>
      <c r="N456" s="32">
        <f>(((POWER($G$3,-1/5))*(POWER(G456*G456/($P$18*$T$2),(3/5)))+(POWER($G$3,-1/5))*(POWER(K456*K456/($R$18*$T$2),(3/5))))/2)*206265</f>
        <v>0</v>
      </c>
      <c r="O456" s="30" t="e">
        <f>0.98*$G$3/N456*206265</f>
        <v>#DIV/0!</v>
      </c>
    </row>
    <row r="457" spans="1:15" s="58" customFormat="1" ht="12">
      <c r="A457" s="40">
        <v>447</v>
      </c>
      <c r="B457" s="40">
        <f>blismm!P450</f>
        <v>6097</v>
      </c>
      <c r="C457" s="28">
        <f>B457/(32766/2)</f>
        <v>0.3721540621375816</v>
      </c>
      <c r="D457" s="17">
        <f>SQRT(2*LN(1/C457))</f>
        <v>1.4060208852733642</v>
      </c>
      <c r="E457" s="11">
        <f>D457*$U$24</f>
        <v>1.4500644895045525</v>
      </c>
      <c r="F457">
        <f>blismm!K449</f>
        <v>0</v>
      </c>
      <c r="G457" s="17">
        <f>$S$26*F457</f>
        <v>0</v>
      </c>
      <c r="H457" s="30" t="e">
        <f>0.98*$G$3/I457*206265</f>
        <v>#DIV/0!</v>
      </c>
      <c r="I457" s="31">
        <f>(POWER($G$3,-1/5))*(POWER(G457*G457/($P$18*$T$2),(3/5)))*206265</f>
        <v>0</v>
      </c>
      <c r="J457">
        <f>blismm!L449</f>
        <v>0</v>
      </c>
      <c r="K457" s="17">
        <f>$S$26*J457</f>
        <v>0</v>
      </c>
      <c r="L457" s="30" t="e">
        <f>0.98*$G$3/M457*206265</f>
        <v>#DIV/0!</v>
      </c>
      <c r="M457" s="31">
        <f>(POWER($G$3,-1/5))*(POWER(K457*K457/($R$18*$T$2),(3/5)))*206265</f>
        <v>0</v>
      </c>
      <c r="N457" s="32">
        <f>(((POWER($G$3,-1/5))*(POWER(G457*G457/($P$18*$T$2),(3/5)))+(POWER($G$3,-1/5))*(POWER(K457*K457/($R$18*$T$2),(3/5))))/2)*206265</f>
        <v>0</v>
      </c>
      <c r="O457" s="30" t="e">
        <f>0.98*$G$3/N457*206265</f>
        <v>#DIV/0!</v>
      </c>
    </row>
    <row r="458" spans="1:15" s="58" customFormat="1" ht="12">
      <c r="A458" s="40">
        <v>448</v>
      </c>
      <c r="B458" s="40">
        <f>blismm!P451</f>
        <v>3200</v>
      </c>
      <c r="C458" s="28">
        <f>B458/(32766/2)</f>
        <v>0.19532442165659525</v>
      </c>
      <c r="D458" s="17">
        <f>SQRT(2*LN(1/C458))</f>
        <v>1.807259473364268</v>
      </c>
      <c r="E458" s="11">
        <f>D458*$U$24</f>
        <v>1.8638718763674038</v>
      </c>
      <c r="F458">
        <f>blismm!K450</f>
        <v>0</v>
      </c>
      <c r="G458" s="17">
        <f>$S$26*F458</f>
        <v>0</v>
      </c>
      <c r="H458" s="30" t="e">
        <f>0.98*$G$3/I458*206265</f>
        <v>#DIV/0!</v>
      </c>
      <c r="I458" s="31">
        <f>(POWER($G$3,-1/5))*(POWER(G458*G458/($P$18*$T$2),(3/5)))*206265</f>
        <v>0</v>
      </c>
      <c r="J458">
        <f>blismm!L450</f>
        <v>0</v>
      </c>
      <c r="K458" s="17">
        <f>$S$26*J458</f>
        <v>0</v>
      </c>
      <c r="L458" s="30" t="e">
        <f>0.98*$G$3/M458*206265</f>
        <v>#DIV/0!</v>
      </c>
      <c r="M458" s="31">
        <f>(POWER($G$3,-1/5))*(POWER(K458*K458/($R$18*$T$2),(3/5)))*206265</f>
        <v>0</v>
      </c>
      <c r="N458" s="32">
        <f>(((POWER($G$3,-1/5))*(POWER(G458*G458/($P$18*$T$2),(3/5)))+(POWER($G$3,-1/5))*(POWER(K458*K458/($R$18*$T$2),(3/5))))/2)*206265</f>
        <v>0</v>
      </c>
      <c r="O458" s="30" t="e">
        <f>0.98*$G$3/N458*206265</f>
        <v>#DIV/0!</v>
      </c>
    </row>
    <row r="459" spans="1:15" s="58" customFormat="1" ht="12">
      <c r="A459" s="40">
        <v>449</v>
      </c>
      <c r="B459" s="40">
        <f>blismm!P452</f>
        <v>6716</v>
      </c>
      <c r="C459" s="28">
        <f>B459/(32766/2)</f>
        <v>0.4099371299517793</v>
      </c>
      <c r="D459" s="17">
        <f>SQRT(2*LN(1/C459))</f>
        <v>1.3354785454082232</v>
      </c>
      <c r="E459" s="11">
        <f>D459*$U$24</f>
        <v>1.3773124108431358</v>
      </c>
      <c r="F459">
        <f>blismm!K451</f>
        <v>0</v>
      </c>
      <c r="G459" s="17">
        <f>$S$26*F459</f>
        <v>0</v>
      </c>
      <c r="H459" s="30" t="e">
        <f>0.98*$G$3/I459*206265</f>
        <v>#DIV/0!</v>
      </c>
      <c r="I459" s="31">
        <f>(POWER($G$3,-1/5))*(POWER(G459*G459/($P$18*$T$2),(3/5)))*206265</f>
        <v>0</v>
      </c>
      <c r="J459">
        <f>blismm!L451</f>
        <v>0</v>
      </c>
      <c r="K459" s="17">
        <f>$S$26*J459</f>
        <v>0</v>
      </c>
      <c r="L459" s="30" t="e">
        <f>0.98*$G$3/M459*206265</f>
        <v>#DIV/0!</v>
      </c>
      <c r="M459" s="31">
        <f>(POWER($G$3,-1/5))*(POWER(K459*K459/($R$18*$T$2),(3/5)))*206265</f>
        <v>0</v>
      </c>
      <c r="N459" s="32">
        <f>(((POWER($G$3,-1/5))*(POWER(G459*G459/($P$18*$T$2),(3/5)))+(POWER($G$3,-1/5))*(POWER(K459*K459/($R$18*$T$2),(3/5))))/2)*206265</f>
        <v>0</v>
      </c>
      <c r="O459" s="30" t="e">
        <f>0.98*$G$3/N459*206265</f>
        <v>#DIV/0!</v>
      </c>
    </row>
    <row r="460" spans="1:15" s="58" customFormat="1" ht="12">
      <c r="A460" s="40">
        <v>450</v>
      </c>
      <c r="B460" s="40">
        <f>blismm!P453</f>
        <v>5085</v>
      </c>
      <c r="C460" s="28">
        <f>B460/(32766/2)</f>
        <v>0.3103827137886834</v>
      </c>
      <c r="D460" s="17">
        <f>SQRT(2*LN(1/C460))</f>
        <v>1.5296726331719497</v>
      </c>
      <c r="E460" s="11">
        <f>D460*$U$24</f>
        <v>1.577589628406061</v>
      </c>
      <c r="F460">
        <f>blismm!K452</f>
        <v>0</v>
      </c>
      <c r="G460" s="17">
        <f>$S$26*F460</f>
        <v>0</v>
      </c>
      <c r="H460" s="30" t="e">
        <f>0.98*$G$3/I460*206265</f>
        <v>#DIV/0!</v>
      </c>
      <c r="I460" s="31">
        <f>(POWER($G$3,-1/5))*(POWER(G460*G460/($P$18*$T$2),(3/5)))*206265</f>
        <v>0</v>
      </c>
      <c r="J460">
        <f>blismm!L452</f>
        <v>0</v>
      </c>
      <c r="K460" s="17">
        <f>$S$26*J460</f>
        <v>0</v>
      </c>
      <c r="L460" s="30" t="e">
        <f>0.98*$G$3/M460*206265</f>
        <v>#DIV/0!</v>
      </c>
      <c r="M460" s="31">
        <f>(POWER($G$3,-1/5))*(POWER(K460*K460/($R$18*$T$2),(3/5)))*206265</f>
        <v>0</v>
      </c>
      <c r="N460" s="32">
        <f>(((POWER($G$3,-1/5))*(POWER(G460*G460/($P$18*$T$2),(3/5)))+(POWER($G$3,-1/5))*(POWER(K460*K460/($R$18*$T$2),(3/5))))/2)*206265</f>
        <v>0</v>
      </c>
      <c r="O460" s="30" t="e">
        <f>0.98*$G$3/N460*206265</f>
        <v>#DIV/0!</v>
      </c>
    </row>
    <row r="461" spans="1:15" s="58" customFormat="1" ht="12">
      <c r="A461" s="40">
        <v>451</v>
      </c>
      <c r="B461" s="40">
        <f>blismm!P454</f>
        <v>1644</v>
      </c>
      <c r="C461" s="28">
        <f>B461/(32766/2)</f>
        <v>0.10034792162607581</v>
      </c>
      <c r="D461" s="17">
        <f>SQRT(2*LN(1/C461))</f>
        <v>2.1443469473031356</v>
      </c>
      <c r="E461" s="11">
        <f>D461*$U$24</f>
        <v>2.2115186154274062</v>
      </c>
      <c r="F461">
        <f>blismm!K453</f>
        <v>0</v>
      </c>
      <c r="G461" s="17">
        <f>$S$26*F461</f>
        <v>0</v>
      </c>
      <c r="H461" s="30" t="e">
        <f>0.98*$G$3/I461*206265</f>
        <v>#DIV/0!</v>
      </c>
      <c r="I461" s="31">
        <f>(POWER($G$3,-1/5))*(POWER(G461*G461/($P$18*$T$2),(3/5)))*206265</f>
        <v>0</v>
      </c>
      <c r="J461">
        <f>blismm!L453</f>
        <v>0</v>
      </c>
      <c r="K461" s="17">
        <f>$S$26*J461</f>
        <v>0</v>
      </c>
      <c r="L461" s="30" t="e">
        <f>0.98*$G$3/M461*206265</f>
        <v>#DIV/0!</v>
      </c>
      <c r="M461" s="31">
        <f>(POWER($G$3,-1/5))*(POWER(K461*K461/($R$18*$T$2),(3/5)))*206265</f>
        <v>0</v>
      </c>
      <c r="N461" s="32">
        <f>(((POWER($G$3,-1/5))*(POWER(G461*G461/($P$18*$T$2),(3/5)))+(POWER($G$3,-1/5))*(POWER(K461*K461/($R$18*$T$2),(3/5))))/2)*206265</f>
        <v>0</v>
      </c>
      <c r="O461" s="30" t="e">
        <f>0.98*$G$3/N461*206265</f>
        <v>#DIV/0!</v>
      </c>
    </row>
    <row r="462" spans="1:15" s="58" customFormat="1" ht="12">
      <c r="A462" s="40">
        <v>452</v>
      </c>
      <c r="B462" s="40">
        <f>blismm!P455</f>
        <v>4701</v>
      </c>
      <c r="C462" s="28">
        <f>B462/(32766/2)</f>
        <v>0.28694378318989194</v>
      </c>
      <c r="D462" s="17">
        <f>SQRT(2*LN(1/C462))</f>
        <v>1.580170218549972</v>
      </c>
      <c r="E462" s="11">
        <f>D462*$U$24</f>
        <v>1.6296690506460498</v>
      </c>
      <c r="F462">
        <f>blismm!K454</f>
        <v>0</v>
      </c>
      <c r="G462" s="17">
        <f>$S$26*F462</f>
        <v>0</v>
      </c>
      <c r="H462" s="30" t="e">
        <f>0.98*$G$3/I462*206265</f>
        <v>#DIV/0!</v>
      </c>
      <c r="I462" s="31">
        <f>(POWER($G$3,-1/5))*(POWER(G462*G462/($P$18*$T$2),(3/5)))*206265</f>
        <v>0</v>
      </c>
      <c r="J462">
        <f>blismm!L454</f>
        <v>0</v>
      </c>
      <c r="K462" s="17">
        <f>$S$26*J462</f>
        <v>0</v>
      </c>
      <c r="L462" s="30" t="e">
        <f>0.98*$G$3/M462*206265</f>
        <v>#DIV/0!</v>
      </c>
      <c r="M462" s="31">
        <f>(POWER($G$3,-1/5))*(POWER(K462*K462/($R$18*$T$2),(3/5)))*206265</f>
        <v>0</v>
      </c>
      <c r="N462" s="32">
        <f>(((POWER($G$3,-1/5))*(POWER(G462*G462/($P$18*$T$2),(3/5)))+(POWER($G$3,-1/5))*(POWER(K462*K462/($R$18*$T$2),(3/5))))/2)*206265</f>
        <v>0</v>
      </c>
      <c r="O462" s="30" t="e">
        <f>0.98*$G$3/N462*206265</f>
        <v>#DIV/0!</v>
      </c>
    </row>
    <row r="463" spans="1:15" s="58" customFormat="1" ht="12">
      <c r="A463" s="40">
        <v>453</v>
      </c>
      <c r="B463" s="40">
        <f>blismm!P456</f>
        <v>4545</v>
      </c>
      <c r="C463" s="28">
        <f>B463/(32766/2)</f>
        <v>0.2774217176341329</v>
      </c>
      <c r="D463" s="17">
        <f>SQRT(2*LN(1/C463))</f>
        <v>1.6013847034417958</v>
      </c>
      <c r="E463" s="11">
        <f>D463*$U$24</f>
        <v>1.6515480792771102</v>
      </c>
      <c r="F463">
        <f>blismm!K455</f>
        <v>0</v>
      </c>
      <c r="G463" s="17">
        <f>$S$26*F463</f>
        <v>0</v>
      </c>
      <c r="H463" s="30" t="e">
        <f>0.98*$G$3/I463*206265</f>
        <v>#DIV/0!</v>
      </c>
      <c r="I463" s="31">
        <f>(POWER($G$3,-1/5))*(POWER(G463*G463/($P$18*$T$2),(3/5)))*206265</f>
        <v>0</v>
      </c>
      <c r="J463">
        <f>blismm!L455</f>
        <v>0</v>
      </c>
      <c r="K463" s="17">
        <f>$S$26*J463</f>
        <v>0</v>
      </c>
      <c r="L463" s="30" t="e">
        <f>0.98*$G$3/M463*206265</f>
        <v>#DIV/0!</v>
      </c>
      <c r="M463" s="31">
        <f>(POWER($G$3,-1/5))*(POWER(K463*K463/($R$18*$T$2),(3/5)))*206265</f>
        <v>0</v>
      </c>
      <c r="N463" s="32">
        <f>(((POWER($G$3,-1/5))*(POWER(G463*G463/($P$18*$T$2),(3/5)))+(POWER($G$3,-1/5))*(POWER(K463*K463/($R$18*$T$2),(3/5))))/2)*206265</f>
        <v>0</v>
      </c>
      <c r="O463" s="30" t="e">
        <f>0.98*$G$3/N463*206265</f>
        <v>#DIV/0!</v>
      </c>
    </row>
    <row r="464" spans="1:15" s="58" customFormat="1" ht="12">
      <c r="A464" s="40">
        <v>454</v>
      </c>
      <c r="B464" s="40">
        <f>blismm!P457</f>
        <v>2416</v>
      </c>
      <c r="C464" s="28">
        <f>B464/(32766/2)</f>
        <v>0.1474699383507294</v>
      </c>
      <c r="D464" s="17">
        <f>SQRT(2*LN(1/C464))</f>
        <v>1.9565944555607624</v>
      </c>
      <c r="E464" s="11">
        <f>D464*$U$24</f>
        <v>2.0178847768812034</v>
      </c>
      <c r="F464">
        <f>blismm!K456</f>
        <v>0</v>
      </c>
      <c r="G464" s="17">
        <f>$S$26*F464</f>
        <v>0</v>
      </c>
      <c r="H464" s="30" t="e">
        <f>0.98*$G$3/I464*206265</f>
        <v>#DIV/0!</v>
      </c>
      <c r="I464" s="31">
        <f>(POWER($G$3,-1/5))*(POWER(G464*G464/($P$18*$T$2),(3/5)))*206265</f>
        <v>0</v>
      </c>
      <c r="J464">
        <f>blismm!L456</f>
        <v>0</v>
      </c>
      <c r="K464" s="17">
        <f>$S$26*J464</f>
        <v>0</v>
      </c>
      <c r="L464" s="30" t="e">
        <f>0.98*$G$3/M464*206265</f>
        <v>#DIV/0!</v>
      </c>
      <c r="M464" s="31">
        <f>(POWER($G$3,-1/5))*(POWER(K464*K464/($R$18*$T$2),(3/5)))*206265</f>
        <v>0</v>
      </c>
      <c r="N464" s="32">
        <f>(((POWER($G$3,-1/5))*(POWER(G464*G464/($P$18*$T$2),(3/5)))+(POWER($G$3,-1/5))*(POWER(K464*K464/($R$18*$T$2),(3/5))))/2)*206265</f>
        <v>0</v>
      </c>
      <c r="O464" s="30" t="e">
        <f>0.98*$G$3/N464*206265</f>
        <v>#DIV/0!</v>
      </c>
    </row>
    <row r="465" spans="1:15" s="58" customFormat="1" ht="12">
      <c r="A465" s="40">
        <v>455</v>
      </c>
      <c r="B465" s="40">
        <f>blismm!P458</f>
        <v>3438</v>
      </c>
      <c r="C465" s="28">
        <f>B465/(32766/2)</f>
        <v>0.20985167551730452</v>
      </c>
      <c r="D465" s="17">
        <f>SQRT(2*LN(1/C465))</f>
        <v>1.767118731085984</v>
      </c>
      <c r="E465" s="11">
        <f>D465*$U$24</f>
        <v>1.8224737253372525</v>
      </c>
      <c r="F465">
        <f>blismm!K457</f>
        <v>0</v>
      </c>
      <c r="G465" s="17">
        <f>$S$26*F465</f>
        <v>0</v>
      </c>
      <c r="H465" s="30" t="e">
        <f>0.98*$G$3/I465*206265</f>
        <v>#DIV/0!</v>
      </c>
      <c r="I465" s="31">
        <f>(POWER($G$3,-1/5))*(POWER(G465*G465/($P$18*$T$2),(3/5)))*206265</f>
        <v>0</v>
      </c>
      <c r="J465">
        <f>blismm!L457</f>
        <v>0</v>
      </c>
      <c r="K465" s="17">
        <f>$S$26*J465</f>
        <v>0</v>
      </c>
      <c r="L465" s="30" t="e">
        <f>0.98*$G$3/M465*206265</f>
        <v>#DIV/0!</v>
      </c>
      <c r="M465" s="31">
        <f>(POWER($G$3,-1/5))*(POWER(K465*K465/($R$18*$T$2),(3/5)))*206265</f>
        <v>0</v>
      </c>
      <c r="N465" s="32">
        <f>(((POWER($G$3,-1/5))*(POWER(G465*G465/($P$18*$T$2),(3/5)))+(POWER($G$3,-1/5))*(POWER(K465*K465/($R$18*$T$2),(3/5))))/2)*206265</f>
        <v>0</v>
      </c>
      <c r="O465" s="30" t="e">
        <f>0.98*$G$3/N465*206265</f>
        <v>#DIV/0!</v>
      </c>
    </row>
    <row r="466" spans="1:15" s="58" customFormat="1" ht="12">
      <c r="A466" s="40">
        <v>456</v>
      </c>
      <c r="B466" s="40">
        <f>blismm!P459</f>
        <v>4682</v>
      </c>
      <c r="C466" s="28">
        <f>B466/(32766/2)</f>
        <v>0.28578404443630595</v>
      </c>
      <c r="D466" s="17">
        <f>SQRT(2*LN(1/C466))</f>
        <v>1.5827310844040483</v>
      </c>
      <c r="E466" s="11">
        <f>D466*$U$24</f>
        <v>1.6323101356230052</v>
      </c>
      <c r="F466">
        <f>blismm!K458</f>
        <v>0</v>
      </c>
      <c r="G466" s="17">
        <f>$S$26*F466</f>
        <v>0</v>
      </c>
      <c r="H466" s="30" t="e">
        <f>0.98*$G$3/I466*206265</f>
        <v>#DIV/0!</v>
      </c>
      <c r="I466" s="31">
        <f>(POWER($G$3,-1/5))*(POWER(G466*G466/($P$18*$T$2),(3/5)))*206265</f>
        <v>0</v>
      </c>
      <c r="J466">
        <f>blismm!L458</f>
        <v>0</v>
      </c>
      <c r="K466" s="17">
        <f>$S$26*J466</f>
        <v>0</v>
      </c>
      <c r="L466" s="30" t="e">
        <f>0.98*$G$3/M466*206265</f>
        <v>#DIV/0!</v>
      </c>
      <c r="M466" s="31">
        <f>(POWER($G$3,-1/5))*(POWER(K466*K466/($R$18*$T$2),(3/5)))*206265</f>
        <v>0</v>
      </c>
      <c r="N466" s="32">
        <f>(((POWER($G$3,-1/5))*(POWER(G466*G466/($P$18*$T$2),(3/5)))+(POWER($G$3,-1/5))*(POWER(K466*K466/($R$18*$T$2),(3/5))))/2)*206265</f>
        <v>0</v>
      </c>
      <c r="O466" s="30" t="e">
        <f>0.98*$G$3/N466*206265</f>
        <v>#DIV/0!</v>
      </c>
    </row>
    <row r="467" spans="1:15" s="58" customFormat="1" ht="12">
      <c r="A467" s="40">
        <v>457</v>
      </c>
      <c r="B467" s="40">
        <f>blismm!P460</f>
        <v>1934</v>
      </c>
      <c r="C467" s="28">
        <f>B467/(32766/2)</f>
        <v>0.11804919733870475</v>
      </c>
      <c r="D467" s="17">
        <f>SQRT(2*LN(1/C467))</f>
        <v>2.0671980141278308</v>
      </c>
      <c r="E467" s="11">
        <f>D467*$U$24</f>
        <v>2.131952991920385</v>
      </c>
      <c r="F467">
        <f>blismm!K459</f>
        <v>0</v>
      </c>
      <c r="G467" s="17">
        <f>$S$26*F467</f>
        <v>0</v>
      </c>
      <c r="H467" s="30" t="e">
        <f>0.98*$G$3/I467*206265</f>
        <v>#DIV/0!</v>
      </c>
      <c r="I467" s="31">
        <f>(POWER($G$3,-1/5))*(POWER(G467*G467/($P$18*$T$2),(3/5)))*206265</f>
        <v>0</v>
      </c>
      <c r="J467">
        <f>blismm!L459</f>
        <v>0</v>
      </c>
      <c r="K467" s="17">
        <f>$S$26*J467</f>
        <v>0</v>
      </c>
      <c r="L467" s="30" t="e">
        <f>0.98*$G$3/M467*206265</f>
        <v>#DIV/0!</v>
      </c>
      <c r="M467" s="31">
        <f>(POWER($G$3,-1/5))*(POWER(K467*K467/($R$18*$T$2),(3/5)))*206265</f>
        <v>0</v>
      </c>
      <c r="N467" s="32">
        <f>(((POWER($G$3,-1/5))*(POWER(G467*G467/($P$18*$T$2),(3/5)))+(POWER($G$3,-1/5))*(POWER(K467*K467/($R$18*$T$2),(3/5))))/2)*206265</f>
        <v>0</v>
      </c>
      <c r="O467" s="30" t="e">
        <f>0.98*$G$3/N467*206265</f>
        <v>#DIV/0!</v>
      </c>
    </row>
    <row r="468" spans="1:15" s="58" customFormat="1" ht="12">
      <c r="A468" s="40">
        <v>458</v>
      </c>
      <c r="B468" s="40">
        <f>blismm!P461</f>
        <v>6896</v>
      </c>
      <c r="C468" s="28">
        <f>B468/(32766/2)</f>
        <v>0.42092412866996276</v>
      </c>
      <c r="D468" s="17">
        <f>SQRT(2*LN(1/C468))</f>
        <v>1.3155247458537103</v>
      </c>
      <c r="E468" s="11">
        <f>D468*$U$24</f>
        <v>1.3567335585175777</v>
      </c>
      <c r="F468">
        <f>blismm!K460</f>
        <v>0</v>
      </c>
      <c r="G468" s="17">
        <f>$S$26*F468</f>
        <v>0</v>
      </c>
      <c r="H468" s="30" t="e">
        <f>0.98*$G$3/I468*206265</f>
        <v>#DIV/0!</v>
      </c>
      <c r="I468" s="31">
        <f>(POWER($G$3,-1/5))*(POWER(G468*G468/($P$18*$T$2),(3/5)))*206265</f>
        <v>0</v>
      </c>
      <c r="J468">
        <f>blismm!L460</f>
        <v>0</v>
      </c>
      <c r="K468" s="17">
        <f>$S$26*J468</f>
        <v>0</v>
      </c>
      <c r="L468" s="30" t="e">
        <f>0.98*$G$3/M468*206265</f>
        <v>#DIV/0!</v>
      </c>
      <c r="M468" s="31">
        <f>(POWER($G$3,-1/5))*(POWER(K468*K468/($R$18*$T$2),(3/5)))*206265</f>
        <v>0</v>
      </c>
      <c r="N468" s="32">
        <f>(((POWER($G$3,-1/5))*(POWER(G468*G468/($P$18*$T$2),(3/5)))+(POWER($G$3,-1/5))*(POWER(K468*K468/($R$18*$T$2),(3/5))))/2)*206265</f>
        <v>0</v>
      </c>
      <c r="O468" s="30" t="e">
        <f>0.98*$G$3/N468*206265</f>
        <v>#DIV/0!</v>
      </c>
    </row>
    <row r="469" spans="1:15" s="58" customFormat="1" ht="12">
      <c r="A469" s="40">
        <v>459</v>
      </c>
      <c r="B469" s="40">
        <f>blismm!P462</f>
        <v>7486</v>
      </c>
      <c r="C469" s="28">
        <f>B469/(32766/2)</f>
        <v>0.45693706891289754</v>
      </c>
      <c r="D469" s="17">
        <f>SQRT(2*LN(1/C469))</f>
        <v>1.2515667000650736</v>
      </c>
      <c r="E469" s="11">
        <f>D469*$U$24</f>
        <v>1.2907720269446121</v>
      </c>
      <c r="F469">
        <f>blismm!K461</f>
        <v>0</v>
      </c>
      <c r="G469" s="17">
        <f>$S$26*F469</f>
        <v>0</v>
      </c>
      <c r="H469" s="30" t="e">
        <f>0.98*$G$3/I469*206265</f>
        <v>#DIV/0!</v>
      </c>
      <c r="I469" s="31">
        <f>(POWER($G$3,-1/5))*(POWER(G469*G469/($P$18*$T$2),(3/5)))*206265</f>
        <v>0</v>
      </c>
      <c r="J469">
        <f>blismm!L461</f>
        <v>0</v>
      </c>
      <c r="K469" s="17">
        <f>$S$26*J469</f>
        <v>0</v>
      </c>
      <c r="L469" s="30" t="e">
        <f>0.98*$G$3/M469*206265</f>
        <v>#DIV/0!</v>
      </c>
      <c r="M469" s="31">
        <f>(POWER($G$3,-1/5))*(POWER(K469*K469/($R$18*$T$2),(3/5)))*206265</f>
        <v>0</v>
      </c>
      <c r="N469" s="32">
        <f>(((POWER($G$3,-1/5))*(POWER(G469*G469/($P$18*$T$2),(3/5)))+(POWER($G$3,-1/5))*(POWER(K469*K469/($R$18*$T$2),(3/5))))/2)*206265</f>
        <v>0</v>
      </c>
      <c r="O469" s="30" t="e">
        <f>0.98*$G$3/N469*206265</f>
        <v>#DIV/0!</v>
      </c>
    </row>
    <row r="470" spans="1:15" s="58" customFormat="1" ht="12">
      <c r="A470" s="40">
        <v>460</v>
      </c>
      <c r="B470" s="40">
        <f>blismm!P463</f>
        <v>9469</v>
      </c>
      <c r="C470" s="28">
        <f>B470/(32766/2)</f>
        <v>0.5779771714582189</v>
      </c>
      <c r="D470" s="17">
        <f>SQRT(2*LN(1/C470))</f>
        <v>1.0471111754123945</v>
      </c>
      <c r="E470" s="11">
        <f>D470*$U$24</f>
        <v>1.0799119329821878</v>
      </c>
      <c r="F470">
        <f>blismm!K462</f>
        <v>0</v>
      </c>
      <c r="G470" s="17">
        <f>$S$26*F470</f>
        <v>0</v>
      </c>
      <c r="H470" s="30" t="e">
        <f>0.98*$G$3/I470*206265</f>
        <v>#DIV/0!</v>
      </c>
      <c r="I470" s="31">
        <f>(POWER($G$3,-1/5))*(POWER(G470*G470/($P$18*$T$2),(3/5)))*206265</f>
        <v>0</v>
      </c>
      <c r="J470">
        <f>blismm!L462</f>
        <v>0</v>
      </c>
      <c r="K470" s="17">
        <f>$S$26*J470</f>
        <v>0</v>
      </c>
      <c r="L470" s="30" t="e">
        <f>0.98*$G$3/M470*206265</f>
        <v>#DIV/0!</v>
      </c>
      <c r="M470" s="31">
        <f>(POWER($G$3,-1/5))*(POWER(K470*K470/($R$18*$T$2),(3/5)))*206265</f>
        <v>0</v>
      </c>
      <c r="N470" s="32">
        <f>(((POWER($G$3,-1/5))*(POWER(G470*G470/($P$18*$T$2),(3/5)))+(POWER($G$3,-1/5))*(POWER(K470*K470/($R$18*$T$2),(3/5))))/2)*206265</f>
        <v>0</v>
      </c>
      <c r="O470" s="30" t="e">
        <f>0.98*$G$3/N470*206265</f>
        <v>#DIV/0!</v>
      </c>
    </row>
    <row r="471" spans="1:15" s="58" customFormat="1" ht="12">
      <c r="A471" s="40">
        <v>461</v>
      </c>
      <c r="B471" s="40">
        <f>blismm!P464</f>
        <v>1445</v>
      </c>
      <c r="C471" s="28">
        <f>B471/(32766/2)</f>
        <v>0.08820118415430629</v>
      </c>
      <c r="D471" s="17">
        <f>SQRT(2*LN(1/C471))</f>
        <v>2.203694575150436</v>
      </c>
      <c r="E471" s="11">
        <f>D471*$U$24</f>
        <v>2.2727253077170237</v>
      </c>
      <c r="F471">
        <f>blismm!K463</f>
        <v>0</v>
      </c>
      <c r="G471" s="17">
        <f>$S$26*F471</f>
        <v>0</v>
      </c>
      <c r="H471" s="30" t="e">
        <f>0.98*$G$3/I471*206265</f>
        <v>#DIV/0!</v>
      </c>
      <c r="I471" s="31">
        <f>(POWER($G$3,-1/5))*(POWER(G471*G471/($P$18*$T$2),(3/5)))*206265</f>
        <v>0</v>
      </c>
      <c r="J471">
        <f>blismm!L463</f>
        <v>0</v>
      </c>
      <c r="K471" s="17">
        <f>$S$26*J471</f>
        <v>0</v>
      </c>
      <c r="L471" s="30" t="e">
        <f>0.98*$G$3/M471*206265</f>
        <v>#DIV/0!</v>
      </c>
      <c r="M471" s="31">
        <f>(POWER($G$3,-1/5))*(POWER(K471*K471/($R$18*$T$2),(3/5)))*206265</f>
        <v>0</v>
      </c>
      <c r="N471" s="32">
        <f>(((POWER($G$3,-1/5))*(POWER(G471*G471/($P$18*$T$2),(3/5)))+(POWER($G$3,-1/5))*(POWER(K471*K471/($R$18*$T$2),(3/5))))/2)*206265</f>
        <v>0</v>
      </c>
      <c r="O471" s="30" t="e">
        <f>0.98*$G$3/N471*206265</f>
        <v>#DIV/0!</v>
      </c>
    </row>
    <row r="472" spans="1:15" s="58" customFormat="1" ht="12">
      <c r="A472" s="40">
        <v>462</v>
      </c>
      <c r="B472" s="40">
        <f>blismm!P465</f>
        <v>6977</v>
      </c>
      <c r="C472" s="28">
        <f>B472/(32766/2)</f>
        <v>0.4258682780931453</v>
      </c>
      <c r="D472" s="17">
        <f>SQRT(2*LN(1/C472))</f>
        <v>1.3066179142205474</v>
      </c>
      <c r="E472" s="11">
        <f>D472*$U$24</f>
        <v>1.347547720383506</v>
      </c>
      <c r="F472">
        <f>blismm!K464</f>
        <v>0</v>
      </c>
      <c r="G472" s="17">
        <f>$S$26*F472</f>
        <v>0</v>
      </c>
      <c r="H472" s="30" t="e">
        <f>0.98*$G$3/I472*206265</f>
        <v>#DIV/0!</v>
      </c>
      <c r="I472" s="31">
        <f>(POWER($G$3,-1/5))*(POWER(G472*G472/($P$18*$T$2),(3/5)))*206265</f>
        <v>0</v>
      </c>
      <c r="J472">
        <f>blismm!L464</f>
        <v>0</v>
      </c>
      <c r="K472" s="17">
        <f>$S$26*J472</f>
        <v>0</v>
      </c>
      <c r="L472" s="30" t="e">
        <f>0.98*$G$3/M472*206265</f>
        <v>#DIV/0!</v>
      </c>
      <c r="M472" s="31">
        <f>(POWER($G$3,-1/5))*(POWER(K472*K472/($R$18*$T$2),(3/5)))*206265</f>
        <v>0</v>
      </c>
      <c r="N472" s="32">
        <f>(((POWER($G$3,-1/5))*(POWER(G472*G472/($P$18*$T$2),(3/5)))+(POWER($G$3,-1/5))*(POWER(K472*K472/($R$18*$T$2),(3/5))))/2)*206265</f>
        <v>0</v>
      </c>
      <c r="O472" s="30" t="e">
        <f>0.98*$G$3/N472*206265</f>
        <v>#DIV/0!</v>
      </c>
    </row>
    <row r="473" spans="1:15" s="58" customFormat="1" ht="12">
      <c r="A473" s="40">
        <v>463</v>
      </c>
      <c r="B473" s="40">
        <f>blismm!P466</f>
        <v>680</v>
      </c>
      <c r="C473" s="28">
        <f>B473/(32766/2)</f>
        <v>0.04150643960202649</v>
      </c>
      <c r="D473" s="17">
        <f>SQRT(2*LN(1/C473))</f>
        <v>2.5226599821022693</v>
      </c>
      <c r="E473" s="11">
        <f>D473*$U$24</f>
        <v>2.601682306041623</v>
      </c>
      <c r="F473">
        <f>blismm!K465</f>
        <v>0</v>
      </c>
      <c r="G473" s="17">
        <f>$S$26*F473</f>
        <v>0</v>
      </c>
      <c r="H473" s="30" t="e">
        <f>0.98*$G$3/I473*206265</f>
        <v>#DIV/0!</v>
      </c>
      <c r="I473" s="31">
        <f>(POWER($G$3,-1/5))*(POWER(G473*G473/($P$18*$T$2),(3/5)))*206265</f>
        <v>0</v>
      </c>
      <c r="J473">
        <f>blismm!L465</f>
        <v>0</v>
      </c>
      <c r="K473" s="17">
        <f>$S$26*J473</f>
        <v>0</v>
      </c>
      <c r="L473" s="30" t="e">
        <f>0.98*$G$3/M473*206265</f>
        <v>#DIV/0!</v>
      </c>
      <c r="M473" s="31">
        <f>(POWER($G$3,-1/5))*(POWER(K473*K473/($R$18*$T$2),(3/5)))*206265</f>
        <v>0</v>
      </c>
      <c r="N473" s="32">
        <f>(((POWER($G$3,-1/5))*(POWER(G473*G473/($P$18*$T$2),(3/5)))+(POWER($G$3,-1/5))*(POWER(K473*K473/($R$18*$T$2),(3/5))))/2)*206265</f>
        <v>0</v>
      </c>
      <c r="O473" s="30" t="e">
        <f>0.98*$G$3/N473*206265</f>
        <v>#DIV/0!</v>
      </c>
    </row>
    <row r="474" spans="1:15" s="58" customFormat="1" ht="12">
      <c r="A474" s="40">
        <v>464</v>
      </c>
      <c r="B474" s="40">
        <f>blismm!P467</f>
        <v>2693</v>
      </c>
      <c r="C474" s="28">
        <f>B474/(32766/2)</f>
        <v>0.16437770860037845</v>
      </c>
      <c r="D474" s="17">
        <f>SQRT(2*LN(1/C474))</f>
        <v>1.9003096579287622</v>
      </c>
      <c r="E474" s="11">
        <f>D474*$U$24</f>
        <v>1.9598368579633807</v>
      </c>
      <c r="F474">
        <f>blismm!K466</f>
        <v>0</v>
      </c>
      <c r="G474" s="17">
        <f>$S$26*F474</f>
        <v>0</v>
      </c>
      <c r="H474" s="30" t="e">
        <f>0.98*$G$3/I474*206265</f>
        <v>#DIV/0!</v>
      </c>
      <c r="I474" s="31">
        <f>(POWER($G$3,-1/5))*(POWER(G474*G474/($P$18*$T$2),(3/5)))*206265</f>
        <v>0</v>
      </c>
      <c r="J474">
        <f>blismm!L466</f>
        <v>0</v>
      </c>
      <c r="K474" s="17">
        <f>$S$26*J474</f>
        <v>0</v>
      </c>
      <c r="L474" s="30" t="e">
        <f>0.98*$G$3/M474*206265</f>
        <v>#DIV/0!</v>
      </c>
      <c r="M474" s="31">
        <f>(POWER($G$3,-1/5))*(POWER(K474*K474/($R$18*$T$2),(3/5)))*206265</f>
        <v>0</v>
      </c>
      <c r="N474" s="32">
        <f>(((POWER($G$3,-1/5))*(POWER(G474*G474/($P$18*$T$2),(3/5)))+(POWER($G$3,-1/5))*(POWER(K474*K474/($R$18*$T$2),(3/5))))/2)*206265</f>
        <v>0</v>
      </c>
      <c r="O474" s="30" t="e">
        <f>0.98*$G$3/N474*206265</f>
        <v>#DIV/0!</v>
      </c>
    </row>
    <row r="475" spans="1:15" s="58" customFormat="1" ht="12">
      <c r="A475" s="40">
        <v>465</v>
      </c>
      <c r="B475" s="40">
        <f>blismm!P468</f>
        <v>2458</v>
      </c>
      <c r="C475" s="28">
        <f>B475/(32766/2)</f>
        <v>0.15003357138497223</v>
      </c>
      <c r="D475" s="17">
        <f>SQRT(2*LN(1/C475))</f>
        <v>1.9477660027294261</v>
      </c>
      <c r="E475" s="11">
        <f>D475*$U$24</f>
        <v>2.0087797727649255</v>
      </c>
      <c r="F475">
        <f>blismm!K467</f>
        <v>0</v>
      </c>
      <c r="G475" s="17">
        <f>$S$26*F475</f>
        <v>0</v>
      </c>
      <c r="H475" s="30" t="e">
        <f>0.98*$G$3/I475*206265</f>
        <v>#DIV/0!</v>
      </c>
      <c r="I475" s="31">
        <f>(POWER($G$3,-1/5))*(POWER(G475*G475/($P$18*$T$2),(3/5)))*206265</f>
        <v>0</v>
      </c>
      <c r="J475">
        <f>blismm!L467</f>
        <v>0</v>
      </c>
      <c r="K475" s="17">
        <f>$S$26*J475</f>
        <v>0</v>
      </c>
      <c r="L475" s="30" t="e">
        <f>0.98*$G$3/M475*206265</f>
        <v>#DIV/0!</v>
      </c>
      <c r="M475" s="31">
        <f>(POWER($G$3,-1/5))*(POWER(K475*K475/($R$18*$T$2),(3/5)))*206265</f>
        <v>0</v>
      </c>
      <c r="N475" s="32">
        <f>(((POWER($G$3,-1/5))*(POWER(G475*G475/($P$18*$T$2),(3/5)))+(POWER($G$3,-1/5))*(POWER(K475*K475/($R$18*$T$2),(3/5))))/2)*206265</f>
        <v>0</v>
      </c>
      <c r="O475" s="30" t="e">
        <f>0.98*$G$3/N475*206265</f>
        <v>#DIV/0!</v>
      </c>
    </row>
    <row r="476" spans="1:15" s="58" customFormat="1" ht="12">
      <c r="A476" s="40">
        <v>466</v>
      </c>
      <c r="B476" s="40">
        <f>blismm!P469</f>
        <v>4591</v>
      </c>
      <c r="C476" s="28">
        <f>B476/(32766/2)</f>
        <v>0.2802295061954465</v>
      </c>
      <c r="D476" s="17">
        <f>SQRT(2*LN(1/C476))</f>
        <v>1.595083914138088</v>
      </c>
      <c r="E476" s="11">
        <f>D476*$U$24</f>
        <v>1.6450499177484637</v>
      </c>
      <c r="F476">
        <f>blismm!K468</f>
        <v>0</v>
      </c>
      <c r="G476" s="17">
        <f>$S$26*F476</f>
        <v>0</v>
      </c>
      <c r="H476" s="30" t="e">
        <f>0.98*$G$3/I476*206265</f>
        <v>#DIV/0!</v>
      </c>
      <c r="I476" s="31">
        <f>(POWER($G$3,-1/5))*(POWER(G476*G476/($P$18*$T$2),(3/5)))*206265</f>
        <v>0</v>
      </c>
      <c r="J476">
        <f>blismm!L468</f>
        <v>0</v>
      </c>
      <c r="K476" s="17">
        <f>$S$26*J476</f>
        <v>0</v>
      </c>
      <c r="L476" s="30" t="e">
        <f>0.98*$G$3/M476*206265</f>
        <v>#DIV/0!</v>
      </c>
      <c r="M476" s="31">
        <f>(POWER($G$3,-1/5))*(POWER(K476*K476/($R$18*$T$2),(3/5)))*206265</f>
        <v>0</v>
      </c>
      <c r="N476" s="32">
        <f>(((POWER($G$3,-1/5))*(POWER(G476*G476/($P$18*$T$2),(3/5)))+(POWER($G$3,-1/5))*(POWER(K476*K476/($R$18*$T$2),(3/5))))/2)*206265</f>
        <v>0</v>
      </c>
      <c r="O476" s="30" t="e">
        <f>0.98*$G$3/N476*206265</f>
        <v>#DIV/0!</v>
      </c>
    </row>
    <row r="477" spans="1:15" s="58" customFormat="1" ht="12">
      <c r="A477" s="40">
        <v>467</v>
      </c>
      <c r="B477" s="40">
        <f>blismm!P470</f>
        <v>5661</v>
      </c>
      <c r="C477" s="28">
        <f>B477/(32766/2)</f>
        <v>0.3455411096868705</v>
      </c>
      <c r="D477" s="17">
        <f>SQRT(2*LN(1/C477))</f>
        <v>1.4578365181210158</v>
      </c>
      <c r="E477" s="11">
        <f>D477*$U$24</f>
        <v>1.5035032470511567</v>
      </c>
      <c r="F477">
        <f>blismm!K469</f>
        <v>0</v>
      </c>
      <c r="G477" s="17">
        <f>$S$26*F477</f>
        <v>0</v>
      </c>
      <c r="H477" s="30" t="e">
        <f>0.98*$G$3/I477*206265</f>
        <v>#DIV/0!</v>
      </c>
      <c r="I477" s="31">
        <f>(POWER($G$3,-1/5))*(POWER(G477*G477/($P$18*$T$2),(3/5)))*206265</f>
        <v>0</v>
      </c>
      <c r="J477">
        <f>blismm!L469</f>
        <v>0</v>
      </c>
      <c r="K477" s="17">
        <f>$S$26*J477</f>
        <v>0</v>
      </c>
      <c r="L477" s="30" t="e">
        <f>0.98*$G$3/M477*206265</f>
        <v>#DIV/0!</v>
      </c>
      <c r="M477" s="31">
        <f>(POWER($G$3,-1/5))*(POWER(K477*K477/($R$18*$T$2),(3/5)))*206265</f>
        <v>0</v>
      </c>
      <c r="N477" s="32">
        <f>(((POWER($G$3,-1/5))*(POWER(G477*G477/($P$18*$T$2),(3/5)))+(POWER($G$3,-1/5))*(POWER(K477*K477/($R$18*$T$2),(3/5))))/2)*206265</f>
        <v>0</v>
      </c>
      <c r="O477" s="30" t="e">
        <f>0.98*$G$3/N477*206265</f>
        <v>#DIV/0!</v>
      </c>
    </row>
    <row r="478" spans="1:15" s="58" customFormat="1" ht="12">
      <c r="A478" s="40">
        <v>468</v>
      </c>
      <c r="B478" s="40">
        <f>blismm!P471</f>
        <v>5343</v>
      </c>
      <c r="C478" s="28">
        <f>B478/(32766/2)</f>
        <v>0.3261307452847464</v>
      </c>
      <c r="D478" s="17">
        <f>SQRT(2*LN(1/C478))</f>
        <v>1.4969682153355774</v>
      </c>
      <c r="E478" s="11">
        <f>D478*$U$24</f>
        <v>1.5438607446809645</v>
      </c>
      <c r="F478">
        <f>blismm!K470</f>
        <v>0</v>
      </c>
      <c r="G478" s="17">
        <f>$S$26*F478</f>
        <v>0</v>
      </c>
      <c r="H478" s="30" t="e">
        <f>0.98*$G$3/I478*206265</f>
        <v>#DIV/0!</v>
      </c>
      <c r="I478" s="31">
        <f>(POWER($G$3,-1/5))*(POWER(G478*G478/($P$18*$T$2),(3/5)))*206265</f>
        <v>0</v>
      </c>
      <c r="J478">
        <f>blismm!L470</f>
        <v>0</v>
      </c>
      <c r="K478" s="17">
        <f>$S$26*J478</f>
        <v>0</v>
      </c>
      <c r="L478" s="30" t="e">
        <f>0.98*$G$3/M478*206265</f>
        <v>#DIV/0!</v>
      </c>
      <c r="M478" s="31">
        <f>(POWER($G$3,-1/5))*(POWER(K478*K478/($R$18*$T$2),(3/5)))*206265</f>
        <v>0</v>
      </c>
      <c r="N478" s="32">
        <f>(((POWER($G$3,-1/5))*(POWER(G478*G478/($P$18*$T$2),(3/5)))+(POWER($G$3,-1/5))*(POWER(K478*K478/($R$18*$T$2),(3/5))))/2)*206265</f>
        <v>0</v>
      </c>
      <c r="O478" s="30" t="e">
        <f>0.98*$G$3/N478*206265</f>
        <v>#DIV/0!</v>
      </c>
    </row>
    <row r="479" spans="1:15" s="58" customFormat="1" ht="12">
      <c r="A479" s="40">
        <v>469</v>
      </c>
      <c r="B479" s="40">
        <f>blismm!P472</f>
        <v>3821</v>
      </c>
      <c r="C479" s="28">
        <f>B479/(32766/2)</f>
        <v>0.23322956723432828</v>
      </c>
      <c r="D479" s="17">
        <f>SQRT(2*LN(1/C479))</f>
        <v>1.706301288385708</v>
      </c>
      <c r="E479" s="11">
        <f>D479*$U$24</f>
        <v>1.7597511762443905</v>
      </c>
      <c r="F479">
        <f>blismm!K471</f>
        <v>0</v>
      </c>
      <c r="G479" s="17">
        <f>$S$26*F479</f>
        <v>0</v>
      </c>
      <c r="H479" s="30" t="e">
        <f>0.98*$G$3/I479*206265</f>
        <v>#DIV/0!</v>
      </c>
      <c r="I479" s="31">
        <f>(POWER($G$3,-1/5))*(POWER(G479*G479/($P$18*$T$2),(3/5)))*206265</f>
        <v>0</v>
      </c>
      <c r="J479">
        <f>blismm!L471</f>
        <v>0</v>
      </c>
      <c r="K479" s="17">
        <f>$S$26*J479</f>
        <v>0</v>
      </c>
      <c r="L479" s="30" t="e">
        <f>0.98*$G$3/M479*206265</f>
        <v>#DIV/0!</v>
      </c>
      <c r="M479" s="31">
        <f>(POWER($G$3,-1/5))*(POWER(K479*K479/($R$18*$T$2),(3/5)))*206265</f>
        <v>0</v>
      </c>
      <c r="N479" s="32">
        <f>(((POWER($G$3,-1/5))*(POWER(G479*G479/($P$18*$T$2),(3/5)))+(POWER($G$3,-1/5))*(POWER(K479*K479/($R$18*$T$2),(3/5))))/2)*206265</f>
        <v>0</v>
      </c>
      <c r="O479" s="30" t="e">
        <f>0.98*$G$3/N479*206265</f>
        <v>#DIV/0!</v>
      </c>
    </row>
    <row r="480" spans="1:15" s="58" customFormat="1" ht="12">
      <c r="A480" s="40">
        <v>470</v>
      </c>
      <c r="B480" s="40">
        <f>blismm!P473</f>
        <v>2096</v>
      </c>
      <c r="C480" s="28">
        <f>B480/(32766/2)</f>
        <v>0.1279374961850699</v>
      </c>
      <c r="D480" s="17">
        <f>SQRT(2*LN(1/C480))</f>
        <v>2.027911953403959</v>
      </c>
      <c r="E480" s="11">
        <f>D480*$U$24</f>
        <v>2.091436295344338</v>
      </c>
      <c r="F480">
        <f>blismm!K472</f>
        <v>0</v>
      </c>
      <c r="G480" s="17">
        <f>$S$26*F480</f>
        <v>0</v>
      </c>
      <c r="H480" s="30" t="e">
        <f>0.98*$G$3/I480*206265</f>
        <v>#DIV/0!</v>
      </c>
      <c r="I480" s="31">
        <f>(POWER($G$3,-1/5))*(POWER(G480*G480/($P$18*$T$2),(3/5)))*206265</f>
        <v>0</v>
      </c>
      <c r="J480">
        <f>blismm!L472</f>
        <v>0</v>
      </c>
      <c r="K480" s="17">
        <f>$S$26*J480</f>
        <v>0</v>
      </c>
      <c r="L480" s="30" t="e">
        <f>0.98*$G$3/M480*206265</f>
        <v>#DIV/0!</v>
      </c>
      <c r="M480" s="31">
        <f>(POWER($G$3,-1/5))*(POWER(K480*K480/($R$18*$T$2),(3/5)))*206265</f>
        <v>0</v>
      </c>
      <c r="N480" s="32">
        <f>(((POWER($G$3,-1/5))*(POWER(G480*G480/($P$18*$T$2),(3/5)))+(POWER($G$3,-1/5))*(POWER(K480*K480/($R$18*$T$2),(3/5))))/2)*206265</f>
        <v>0</v>
      </c>
      <c r="O480" s="30" t="e">
        <f>0.98*$G$3/N480*206265</f>
        <v>#DIV/0!</v>
      </c>
    </row>
    <row r="481" spans="1:15" s="58" customFormat="1" ht="12">
      <c r="A481" s="40">
        <v>471</v>
      </c>
      <c r="B481" s="40">
        <f>blismm!P474</f>
        <v>3753</v>
      </c>
      <c r="C481" s="28">
        <f>B481/(32766/2)</f>
        <v>0.22907892327412563</v>
      </c>
      <c r="D481" s="17">
        <f>SQRT(2*LN(1/C481))</f>
        <v>1.7167927607520033</v>
      </c>
      <c r="E481" s="11">
        <f>D481*$U$24</f>
        <v>1.7705712939825597</v>
      </c>
      <c r="F481">
        <f>blismm!K473</f>
        <v>0</v>
      </c>
      <c r="G481" s="17">
        <f>$S$26*F481</f>
        <v>0</v>
      </c>
      <c r="H481" s="30" t="e">
        <f>0.98*$G$3/I481*206265</f>
        <v>#DIV/0!</v>
      </c>
      <c r="I481" s="31">
        <f>(POWER($G$3,-1/5))*(POWER(G481*G481/($P$18*$T$2),(3/5)))*206265</f>
        <v>0</v>
      </c>
      <c r="J481">
        <f>blismm!L473</f>
        <v>0</v>
      </c>
      <c r="K481" s="17">
        <f>$S$26*J481</f>
        <v>0</v>
      </c>
      <c r="L481" s="30" t="e">
        <f>0.98*$G$3/M481*206265</f>
        <v>#DIV/0!</v>
      </c>
      <c r="M481" s="31">
        <f>(POWER($G$3,-1/5))*(POWER(K481*K481/($R$18*$T$2),(3/5)))*206265</f>
        <v>0</v>
      </c>
      <c r="N481" s="32">
        <f>(((POWER($G$3,-1/5))*(POWER(G481*G481/($P$18*$T$2),(3/5)))+(POWER($G$3,-1/5))*(POWER(K481*K481/($R$18*$T$2),(3/5))))/2)*206265</f>
        <v>0</v>
      </c>
      <c r="O481" s="30" t="e">
        <f>0.98*$G$3/N481*206265</f>
        <v>#DIV/0!</v>
      </c>
    </row>
    <row r="482" spans="1:15" s="58" customFormat="1" ht="12">
      <c r="A482" s="40">
        <v>472</v>
      </c>
      <c r="B482" s="40">
        <f>blismm!P475</f>
        <v>4490</v>
      </c>
      <c r="C482" s="28">
        <f>B482/(32766/2)</f>
        <v>0.27406457913691024</v>
      </c>
      <c r="D482" s="17">
        <f>SQRT(2*LN(1/C482))</f>
        <v>1.608969552281188</v>
      </c>
      <c r="E482" s="11">
        <f>D482*$U$24</f>
        <v>1.6593705235063962</v>
      </c>
      <c r="F482">
        <f>blismm!K474</f>
        <v>0</v>
      </c>
      <c r="G482" s="17">
        <f>$S$26*F482</f>
        <v>0</v>
      </c>
      <c r="H482" s="30" t="e">
        <f>0.98*$G$3/I482*206265</f>
        <v>#DIV/0!</v>
      </c>
      <c r="I482" s="31">
        <f>(POWER($G$3,-1/5))*(POWER(G482*G482/($P$18*$T$2),(3/5)))*206265</f>
        <v>0</v>
      </c>
      <c r="J482">
        <f>blismm!L474</f>
        <v>0</v>
      </c>
      <c r="K482" s="17">
        <f>$S$26*J482</f>
        <v>0</v>
      </c>
      <c r="L482" s="30" t="e">
        <f>0.98*$G$3/M482*206265</f>
        <v>#DIV/0!</v>
      </c>
      <c r="M482" s="31">
        <f>(POWER($G$3,-1/5))*(POWER(K482*K482/($R$18*$T$2),(3/5)))*206265</f>
        <v>0</v>
      </c>
      <c r="N482" s="32">
        <f>(((POWER($G$3,-1/5))*(POWER(G482*G482/($P$18*$T$2),(3/5)))+(POWER($G$3,-1/5))*(POWER(K482*K482/($R$18*$T$2),(3/5))))/2)*206265</f>
        <v>0</v>
      </c>
      <c r="O482" s="30" t="e">
        <f>0.98*$G$3/N482*206265</f>
        <v>#DIV/0!</v>
      </c>
    </row>
    <row r="483" spans="1:15" s="58" customFormat="1" ht="12">
      <c r="A483" s="40">
        <v>473</v>
      </c>
      <c r="B483" s="40">
        <f>blismm!P476</f>
        <v>1795</v>
      </c>
      <c r="C483" s="28">
        <f>B483/(32766/2)</f>
        <v>0.1095647927729964</v>
      </c>
      <c r="D483" s="17">
        <f>SQRT(2*LN(1/C483))</f>
        <v>2.102968944087327</v>
      </c>
      <c r="E483" s="11">
        <f>D483*$U$24</f>
        <v>2.168844446260863</v>
      </c>
      <c r="F483">
        <f>blismm!K475</f>
        <v>0</v>
      </c>
      <c r="G483" s="17">
        <f>$S$26*F483</f>
        <v>0</v>
      </c>
      <c r="H483" s="30" t="e">
        <f>0.98*$G$3/I483*206265</f>
        <v>#DIV/0!</v>
      </c>
      <c r="I483" s="31">
        <f>(POWER($G$3,-1/5))*(POWER(G483*G483/($P$18*$T$2),(3/5)))*206265</f>
        <v>0</v>
      </c>
      <c r="J483">
        <f>blismm!L475</f>
        <v>0</v>
      </c>
      <c r="K483" s="17">
        <f>$S$26*J483</f>
        <v>0</v>
      </c>
      <c r="L483" s="30" t="e">
        <f>0.98*$G$3/M483*206265</f>
        <v>#DIV/0!</v>
      </c>
      <c r="M483" s="31">
        <f>(POWER($G$3,-1/5))*(POWER(K483*K483/($R$18*$T$2),(3/5)))*206265</f>
        <v>0</v>
      </c>
      <c r="N483" s="32">
        <f>(((POWER($G$3,-1/5))*(POWER(G483*G483/($P$18*$T$2),(3/5)))+(POWER($G$3,-1/5))*(POWER(K483*K483/($R$18*$T$2),(3/5))))/2)*206265</f>
        <v>0</v>
      </c>
      <c r="O483" s="30" t="e">
        <f>0.98*$G$3/N483*206265</f>
        <v>#DIV/0!</v>
      </c>
    </row>
    <row r="484" spans="1:15" s="58" customFormat="1" ht="12">
      <c r="A484" s="40">
        <v>474</v>
      </c>
      <c r="B484" s="40">
        <f>blismm!P477</f>
        <v>5742</v>
      </c>
      <c r="C484" s="28">
        <f>B484/(32766/2)</f>
        <v>0.3504852591100531</v>
      </c>
      <c r="D484" s="17">
        <f>SQRT(2*LN(1/C484))</f>
        <v>1.4480584450492695</v>
      </c>
      <c r="E484" s="11">
        <f>D484*$U$24</f>
        <v>1.4934188758404379</v>
      </c>
      <c r="F484">
        <f>blismm!K476</f>
        <v>0</v>
      </c>
      <c r="G484" s="17">
        <f>$S$26*F484</f>
        <v>0</v>
      </c>
      <c r="H484" s="30" t="e">
        <f>0.98*$G$3/I484*206265</f>
        <v>#DIV/0!</v>
      </c>
      <c r="I484" s="31">
        <f>(POWER($G$3,-1/5))*(POWER(G484*G484/($P$18*$T$2),(3/5)))*206265</f>
        <v>0</v>
      </c>
      <c r="J484">
        <f>blismm!L476</f>
        <v>0</v>
      </c>
      <c r="K484" s="17">
        <f>$S$26*J484</f>
        <v>0</v>
      </c>
      <c r="L484" s="30" t="e">
        <f>0.98*$G$3/M484*206265</f>
        <v>#DIV/0!</v>
      </c>
      <c r="M484" s="31">
        <f>(POWER($G$3,-1/5))*(POWER(K484*K484/($R$18*$T$2),(3/5)))*206265</f>
        <v>0</v>
      </c>
      <c r="N484" s="32">
        <f>(((POWER($G$3,-1/5))*(POWER(G484*G484/($P$18*$T$2),(3/5)))+(POWER($G$3,-1/5))*(POWER(K484*K484/($R$18*$T$2),(3/5))))/2)*206265</f>
        <v>0</v>
      </c>
      <c r="O484" s="30" t="e">
        <f>0.98*$G$3/N484*206265</f>
        <v>#DIV/0!</v>
      </c>
    </row>
    <row r="485" spans="1:15" s="58" customFormat="1" ht="12">
      <c r="A485" s="40">
        <v>475</v>
      </c>
      <c r="B485" s="40">
        <f>blismm!P478</f>
        <v>5712</v>
      </c>
      <c r="C485" s="28">
        <f>B485/(32766/2)</f>
        <v>0.3486540926570225</v>
      </c>
      <c r="D485" s="17">
        <f>SQRT(2*LN(1/C485))</f>
        <v>1.4516714413398393</v>
      </c>
      <c r="E485" s="11">
        <f>D485*$U$24</f>
        <v>1.4971450492398097</v>
      </c>
      <c r="F485">
        <f>blismm!K477</f>
        <v>0</v>
      </c>
      <c r="G485" s="17">
        <f>$S$26*F485</f>
        <v>0</v>
      </c>
      <c r="H485" s="30" t="e">
        <f>0.98*$G$3/I485*206265</f>
        <v>#DIV/0!</v>
      </c>
      <c r="I485" s="31">
        <f>(POWER($G$3,-1/5))*(POWER(G485*G485/($P$18*$T$2),(3/5)))*206265</f>
        <v>0</v>
      </c>
      <c r="J485">
        <f>blismm!L477</f>
        <v>0</v>
      </c>
      <c r="K485" s="17">
        <f>$S$26*J485</f>
        <v>0</v>
      </c>
      <c r="L485" s="30" t="e">
        <f>0.98*$G$3/M485*206265</f>
        <v>#DIV/0!</v>
      </c>
      <c r="M485" s="31">
        <f>(POWER($G$3,-1/5))*(POWER(K485*K485/($R$18*$T$2),(3/5)))*206265</f>
        <v>0</v>
      </c>
      <c r="N485" s="32">
        <f>(((POWER($G$3,-1/5))*(POWER(G485*G485/($P$18*$T$2),(3/5)))+(POWER($G$3,-1/5))*(POWER(K485*K485/($R$18*$T$2),(3/5))))/2)*206265</f>
        <v>0</v>
      </c>
      <c r="O485" s="30" t="e">
        <f>0.98*$G$3/N485*206265</f>
        <v>#DIV/0!</v>
      </c>
    </row>
    <row r="486" spans="1:15" s="58" customFormat="1" ht="12">
      <c r="A486" s="40">
        <v>476</v>
      </c>
      <c r="B486" s="40">
        <f>blismm!P479</f>
        <v>9967</v>
      </c>
      <c r="C486" s="28">
        <f>B486/(32766/2)</f>
        <v>0.6083745345785265</v>
      </c>
      <c r="D486" s="17">
        <f>SQRT(2*LN(1/C486))</f>
        <v>0.99695995491575</v>
      </c>
      <c r="E486" s="11">
        <f>D486*$U$24</f>
        <v>1.028189725503486</v>
      </c>
      <c r="F486">
        <f>blismm!K478</f>
        <v>0</v>
      </c>
      <c r="G486" s="17">
        <f>$S$26*F486</f>
        <v>0</v>
      </c>
      <c r="H486" s="30" t="e">
        <f>0.98*$G$3/I486*206265</f>
        <v>#DIV/0!</v>
      </c>
      <c r="I486" s="31">
        <f>(POWER($G$3,-1/5))*(POWER(G486*G486/($P$18*$T$2),(3/5)))*206265</f>
        <v>0</v>
      </c>
      <c r="J486">
        <f>blismm!L478</f>
        <v>0</v>
      </c>
      <c r="K486" s="17">
        <f>$S$26*J486</f>
        <v>0</v>
      </c>
      <c r="L486" s="30" t="e">
        <f>0.98*$G$3/M486*206265</f>
        <v>#DIV/0!</v>
      </c>
      <c r="M486" s="31">
        <f>(POWER($G$3,-1/5))*(POWER(K486*K486/($R$18*$T$2),(3/5)))*206265</f>
        <v>0</v>
      </c>
      <c r="N486" s="32">
        <f>(((POWER($G$3,-1/5))*(POWER(G486*G486/($P$18*$T$2),(3/5)))+(POWER($G$3,-1/5))*(POWER(K486*K486/($R$18*$T$2),(3/5))))/2)*206265</f>
        <v>0</v>
      </c>
      <c r="O486" s="30" t="e">
        <f>0.98*$G$3/N486*206265</f>
        <v>#DIV/0!</v>
      </c>
    </row>
    <row r="487" spans="1:15" s="58" customFormat="1" ht="12">
      <c r="A487" s="40">
        <v>477</v>
      </c>
      <c r="B487" s="40">
        <f>blismm!P480</f>
        <v>9781</v>
      </c>
      <c r="C487" s="28">
        <f>B487/(32766/2)</f>
        <v>0.597021302569737</v>
      </c>
      <c r="D487" s="17">
        <f>SQRT(2*LN(1/C487))</f>
        <v>1.0156795592407777</v>
      </c>
      <c r="E487" s="11">
        <f>D487*$U$24</f>
        <v>1.047495721433995</v>
      </c>
      <c r="F487">
        <f>blismm!K479</f>
        <v>0</v>
      </c>
      <c r="G487" s="17">
        <f>$S$26*F487</f>
        <v>0</v>
      </c>
      <c r="H487" s="30" t="e">
        <f>0.98*$G$3/I487*206265</f>
        <v>#DIV/0!</v>
      </c>
      <c r="I487" s="31">
        <f>(POWER($G$3,-1/5))*(POWER(G487*G487/($P$18*$T$2),(3/5)))*206265</f>
        <v>0</v>
      </c>
      <c r="J487">
        <f>blismm!L479</f>
        <v>0</v>
      </c>
      <c r="K487" s="17">
        <f>$S$26*J487</f>
        <v>0</v>
      </c>
      <c r="L487" s="30" t="e">
        <f>0.98*$G$3/M487*206265</f>
        <v>#DIV/0!</v>
      </c>
      <c r="M487" s="31">
        <f>(POWER($G$3,-1/5))*(POWER(K487*K487/($R$18*$T$2),(3/5)))*206265</f>
        <v>0</v>
      </c>
      <c r="N487" s="32">
        <f>(((POWER($G$3,-1/5))*(POWER(G487*G487/($P$18*$T$2),(3/5)))+(POWER($G$3,-1/5))*(POWER(K487*K487/($R$18*$T$2),(3/5))))/2)*206265</f>
        <v>0</v>
      </c>
      <c r="O487" s="30" t="e">
        <f>0.98*$G$3/N487*206265</f>
        <v>#DIV/0!</v>
      </c>
    </row>
    <row r="488" spans="1:15" s="58" customFormat="1" ht="12">
      <c r="A488" s="40">
        <v>478</v>
      </c>
      <c r="B488" s="40">
        <f>blismm!P481</f>
        <v>9251</v>
      </c>
      <c r="C488" s="28">
        <f>B488/(32766/2)</f>
        <v>0.5646706952328633</v>
      </c>
      <c r="D488" s="17">
        <f>SQRT(2*LN(1/C488))</f>
        <v>1.069123527052833</v>
      </c>
      <c r="E488" s="11">
        <f>D488*$U$24</f>
        <v>1.102613821537763</v>
      </c>
      <c r="F488">
        <f>blismm!K480</f>
        <v>0</v>
      </c>
      <c r="G488" s="17">
        <f>$S$26*F488</f>
        <v>0</v>
      </c>
      <c r="H488" s="30" t="e">
        <f>0.98*$G$3/I488*206265</f>
        <v>#DIV/0!</v>
      </c>
      <c r="I488" s="31">
        <f>(POWER($G$3,-1/5))*(POWER(G488*G488/($P$18*$T$2),(3/5)))*206265</f>
        <v>0</v>
      </c>
      <c r="J488">
        <f>blismm!L480</f>
        <v>0</v>
      </c>
      <c r="K488" s="17">
        <f>$S$26*J488</f>
        <v>0</v>
      </c>
      <c r="L488" s="30" t="e">
        <f>0.98*$G$3/M488*206265</f>
        <v>#DIV/0!</v>
      </c>
      <c r="M488" s="31">
        <f>(POWER($G$3,-1/5))*(POWER(K488*K488/($R$18*$T$2),(3/5)))*206265</f>
        <v>0</v>
      </c>
      <c r="N488" s="32">
        <f>(((POWER($G$3,-1/5))*(POWER(G488*G488/($P$18*$T$2),(3/5)))+(POWER($G$3,-1/5))*(POWER(K488*K488/($R$18*$T$2),(3/5))))/2)*206265</f>
        <v>0</v>
      </c>
      <c r="O488" s="30" t="e">
        <f>0.98*$G$3/N488*206265</f>
        <v>#DIV/0!</v>
      </c>
    </row>
    <row r="489" spans="1:15" s="58" customFormat="1" ht="12">
      <c r="A489" s="40">
        <v>479</v>
      </c>
      <c r="B489" s="40">
        <f>blismm!P482</f>
        <v>7009</v>
      </c>
      <c r="C489" s="28">
        <f>B489/(32766/2)</f>
        <v>0.42782152230971127</v>
      </c>
      <c r="D489" s="17">
        <f>SQRT(2*LN(1/C489))</f>
        <v>1.3031110269811539</v>
      </c>
      <c r="E489" s="11">
        <f>D489*$U$24</f>
        <v>1.3439309799013386</v>
      </c>
      <c r="F489">
        <f>blismm!K481</f>
        <v>0</v>
      </c>
      <c r="G489" s="17">
        <f>$S$26*F489</f>
        <v>0</v>
      </c>
      <c r="H489" s="30" t="e">
        <f>0.98*$G$3/I489*206265</f>
        <v>#DIV/0!</v>
      </c>
      <c r="I489" s="31">
        <f>(POWER($G$3,-1/5))*(POWER(G489*G489/($P$18*$T$2),(3/5)))*206265</f>
        <v>0</v>
      </c>
      <c r="J489">
        <f>blismm!L481</f>
        <v>0</v>
      </c>
      <c r="K489" s="17">
        <f>$S$26*J489</f>
        <v>0</v>
      </c>
      <c r="L489" s="30" t="e">
        <f>0.98*$G$3/M489*206265</f>
        <v>#DIV/0!</v>
      </c>
      <c r="M489" s="31">
        <f>(POWER($G$3,-1/5))*(POWER(K489*K489/($R$18*$T$2),(3/5)))*206265</f>
        <v>0</v>
      </c>
      <c r="N489" s="32">
        <f>(((POWER($G$3,-1/5))*(POWER(G489*G489/($P$18*$T$2),(3/5)))+(POWER($G$3,-1/5))*(POWER(K489*K489/($R$18*$T$2),(3/5))))/2)*206265</f>
        <v>0</v>
      </c>
      <c r="O489" s="30" t="e">
        <f>0.98*$G$3/N489*206265</f>
        <v>#DIV/0!</v>
      </c>
    </row>
    <row r="490" spans="1:15" s="58" customFormat="1" ht="12">
      <c r="A490" s="40">
        <v>480</v>
      </c>
      <c r="B490" s="40">
        <f>blismm!P483</f>
        <v>3359</v>
      </c>
      <c r="C490" s="28">
        <f>B490/(32766/2)</f>
        <v>0.20502960385765734</v>
      </c>
      <c r="D490" s="17">
        <f>SQRT(2*LN(1/C490))</f>
        <v>1.780225211150528</v>
      </c>
      <c r="E490" s="11">
        <f>D490*$U$24</f>
        <v>1.8359907658898182</v>
      </c>
      <c r="F490">
        <f>blismm!K482</f>
        <v>0</v>
      </c>
      <c r="G490" s="17">
        <f>$S$26*F490</f>
        <v>0</v>
      </c>
      <c r="H490" s="30" t="e">
        <f>0.98*$G$3/I490*206265</f>
        <v>#DIV/0!</v>
      </c>
      <c r="I490" s="31">
        <f>(POWER($G$3,-1/5))*(POWER(G490*G490/($P$18*$T$2),(3/5)))*206265</f>
        <v>0</v>
      </c>
      <c r="J490">
        <f>blismm!L482</f>
        <v>0</v>
      </c>
      <c r="K490" s="17">
        <f>$S$26*J490</f>
        <v>0</v>
      </c>
      <c r="L490" s="30" t="e">
        <f>0.98*$G$3/M490*206265</f>
        <v>#DIV/0!</v>
      </c>
      <c r="M490" s="31">
        <f>(POWER($G$3,-1/5))*(POWER(K490*K490/($R$18*$T$2),(3/5)))*206265</f>
        <v>0</v>
      </c>
      <c r="N490" s="32">
        <f>(((POWER($G$3,-1/5))*(POWER(G490*G490/($P$18*$T$2),(3/5)))+(POWER($G$3,-1/5))*(POWER(K490*K490/($R$18*$T$2),(3/5))))/2)*206265</f>
        <v>0</v>
      </c>
      <c r="O490" s="30" t="e">
        <f>0.98*$G$3/N490*206265</f>
        <v>#DIV/0!</v>
      </c>
    </row>
    <row r="491" spans="1:15" s="58" customFormat="1" ht="12">
      <c r="A491" s="40">
        <v>481</v>
      </c>
      <c r="B491" s="40">
        <f>blismm!P484</f>
        <v>8454</v>
      </c>
      <c r="C491" s="28">
        <f>B491/(32766/2)</f>
        <v>0.5160227064640176</v>
      </c>
      <c r="D491" s="17">
        <f>SQRT(2*LN(1/C491))</f>
        <v>1.1503082279924177</v>
      </c>
      <c r="E491" s="11">
        <f>D491*$U$24</f>
        <v>1.1863416332342802</v>
      </c>
      <c r="F491">
        <f>blismm!K483</f>
        <v>0</v>
      </c>
      <c r="G491" s="17">
        <f>$S$26*F491</f>
        <v>0</v>
      </c>
      <c r="H491" s="30" t="e">
        <f>0.98*$G$3/I491*206265</f>
        <v>#DIV/0!</v>
      </c>
      <c r="I491" s="31">
        <f>(POWER($G$3,-1/5))*(POWER(G491*G491/($P$18*$T$2),(3/5)))*206265</f>
        <v>0</v>
      </c>
      <c r="J491">
        <f>blismm!L483</f>
        <v>0</v>
      </c>
      <c r="K491" s="17">
        <f>$S$26*J491</f>
        <v>0</v>
      </c>
      <c r="L491" s="30" t="e">
        <f>0.98*$G$3/M491*206265</f>
        <v>#DIV/0!</v>
      </c>
      <c r="M491" s="31">
        <f>(POWER($G$3,-1/5))*(POWER(K491*K491/($R$18*$T$2),(3/5)))*206265</f>
        <v>0</v>
      </c>
      <c r="N491" s="32">
        <f>(((POWER($G$3,-1/5))*(POWER(G491*G491/($P$18*$T$2),(3/5)))+(POWER($G$3,-1/5))*(POWER(K491*K491/($R$18*$T$2),(3/5))))/2)*206265</f>
        <v>0</v>
      </c>
      <c r="O491" s="30" t="e">
        <f>0.98*$G$3/N491*206265</f>
        <v>#DIV/0!</v>
      </c>
    </row>
    <row r="492" spans="1:15" s="58" customFormat="1" ht="12">
      <c r="A492" s="40">
        <v>482</v>
      </c>
      <c r="B492" s="40">
        <f>blismm!P485</f>
        <v>1265</v>
      </c>
      <c r="C492" s="28">
        <f>B492/(32766/2)</f>
        <v>0.07721418543612281</v>
      </c>
      <c r="D492" s="17">
        <f>SQRT(2*LN(1/C492))</f>
        <v>2.263259635860916</v>
      </c>
      <c r="E492" s="11">
        <f>D492*$U$24</f>
        <v>2.334156243954259</v>
      </c>
      <c r="F492">
        <f>blismm!K484</f>
        <v>0</v>
      </c>
      <c r="G492" s="17">
        <f>$S$26*F492</f>
        <v>0</v>
      </c>
      <c r="H492" s="30" t="e">
        <f>0.98*$G$3/I492*206265</f>
        <v>#DIV/0!</v>
      </c>
      <c r="I492" s="31">
        <f>(POWER($G$3,-1/5))*(POWER(G492*G492/($P$18*$T$2),(3/5)))*206265</f>
        <v>0</v>
      </c>
      <c r="J492">
        <f>blismm!L484</f>
        <v>0</v>
      </c>
      <c r="K492" s="17">
        <f>$S$26*J492</f>
        <v>0</v>
      </c>
      <c r="L492" s="30" t="e">
        <f>0.98*$G$3/M492*206265</f>
        <v>#DIV/0!</v>
      </c>
      <c r="M492" s="31">
        <f>(POWER($G$3,-1/5))*(POWER(K492*K492/($R$18*$T$2),(3/5)))*206265</f>
        <v>0</v>
      </c>
      <c r="N492" s="32">
        <f>(((POWER($G$3,-1/5))*(POWER(G492*G492/($P$18*$T$2),(3/5)))+(POWER($G$3,-1/5))*(POWER(K492*K492/($R$18*$T$2),(3/5))))/2)*206265</f>
        <v>0</v>
      </c>
      <c r="O492" s="30" t="e">
        <f>0.98*$G$3/N492*206265</f>
        <v>#DIV/0!</v>
      </c>
    </row>
    <row r="493" spans="1:15" s="58" customFormat="1" ht="12">
      <c r="A493" s="40">
        <v>483</v>
      </c>
      <c r="B493" s="40">
        <f>blismm!P486</f>
        <v>9751</v>
      </c>
      <c r="C493" s="28">
        <f>B493/(32766/2)</f>
        <v>0.5951901361167063</v>
      </c>
      <c r="D493" s="17">
        <f>SQRT(2*LN(1/C493))</f>
        <v>1.018699531741469</v>
      </c>
      <c r="E493" s="11">
        <f>D493*$U$24</f>
        <v>1.0506102945732707</v>
      </c>
      <c r="F493">
        <f>blismm!K485</f>
        <v>0</v>
      </c>
      <c r="G493" s="17">
        <f>$S$26*F493</f>
        <v>0</v>
      </c>
      <c r="H493" s="30" t="e">
        <f>0.98*$G$3/I493*206265</f>
        <v>#DIV/0!</v>
      </c>
      <c r="I493" s="31">
        <f>(POWER($G$3,-1/5))*(POWER(G493*G493/($P$18*$T$2),(3/5)))*206265</f>
        <v>0</v>
      </c>
      <c r="J493">
        <f>blismm!L485</f>
        <v>0</v>
      </c>
      <c r="K493" s="17">
        <f>$S$26*J493</f>
        <v>0</v>
      </c>
      <c r="L493" s="30" t="e">
        <f>0.98*$G$3/M493*206265</f>
        <v>#DIV/0!</v>
      </c>
      <c r="M493" s="31">
        <f>(POWER($G$3,-1/5))*(POWER(K493*K493/($R$18*$T$2),(3/5)))*206265</f>
        <v>0</v>
      </c>
      <c r="N493" s="32">
        <f>(((POWER($G$3,-1/5))*(POWER(G493*G493/($P$18*$T$2),(3/5)))+(POWER($G$3,-1/5))*(POWER(K493*K493/($R$18*$T$2),(3/5))))/2)*206265</f>
        <v>0</v>
      </c>
      <c r="O493" s="30" t="e">
        <f>0.98*$G$3/N493*206265</f>
        <v>#DIV/0!</v>
      </c>
    </row>
    <row r="494" spans="1:15" s="58" customFormat="1" ht="12">
      <c r="A494" s="40">
        <v>484</v>
      </c>
      <c r="B494" s="40">
        <f>blismm!P487</f>
        <v>4972</v>
      </c>
      <c r="C494" s="28">
        <f>B494/(32766/2)</f>
        <v>0.30348532014893487</v>
      </c>
      <c r="D494" s="17">
        <f>SQRT(2*LN(1/C494))</f>
        <v>1.5442940381868095</v>
      </c>
      <c r="E494" s="11">
        <f>D494*$U$24</f>
        <v>1.5926690489330115</v>
      </c>
      <c r="F494">
        <f>blismm!K486</f>
        <v>0</v>
      </c>
      <c r="G494" s="17">
        <f>$S$26*F494</f>
        <v>0</v>
      </c>
      <c r="H494" s="30" t="e">
        <f>0.98*$G$3/I494*206265</f>
        <v>#DIV/0!</v>
      </c>
      <c r="I494" s="31">
        <f>(POWER($G$3,-1/5))*(POWER(G494*G494/($P$18*$T$2),(3/5)))*206265</f>
        <v>0</v>
      </c>
      <c r="J494">
        <f>blismm!L486</f>
        <v>0</v>
      </c>
      <c r="K494" s="17">
        <f>$S$26*J494</f>
        <v>0</v>
      </c>
      <c r="L494" s="30" t="e">
        <f>0.98*$G$3/M494*206265</f>
        <v>#DIV/0!</v>
      </c>
      <c r="M494" s="31">
        <f>(POWER($G$3,-1/5))*(POWER(K494*K494/($R$18*$T$2),(3/5)))*206265</f>
        <v>0</v>
      </c>
      <c r="N494" s="32">
        <f>(((POWER($G$3,-1/5))*(POWER(G494*G494/($P$18*$T$2),(3/5)))+(POWER($G$3,-1/5))*(POWER(K494*K494/($R$18*$T$2),(3/5))))/2)*206265</f>
        <v>0</v>
      </c>
      <c r="O494" s="30" t="e">
        <f>0.98*$G$3/N494*206265</f>
        <v>#DIV/0!</v>
      </c>
    </row>
    <row r="495" spans="1:15" s="58" customFormat="1" ht="12">
      <c r="A495" s="40">
        <v>485</v>
      </c>
      <c r="B495" s="40">
        <f>blismm!P488</f>
        <v>8547</v>
      </c>
      <c r="C495" s="28">
        <f>B495/(32766/2)</f>
        <v>0.5216993224684123</v>
      </c>
      <c r="D495" s="17">
        <f>SQRT(2*LN(1/C495))</f>
        <v>1.1407575269567547</v>
      </c>
      <c r="E495" s="11">
        <f>D495*$U$24</f>
        <v>1.176491756488675</v>
      </c>
      <c r="F495">
        <f>blismm!K487</f>
        <v>0</v>
      </c>
      <c r="G495" s="17">
        <f>$S$26*F495</f>
        <v>0</v>
      </c>
      <c r="H495" s="30" t="e">
        <f>0.98*$G$3/I495*206265</f>
        <v>#DIV/0!</v>
      </c>
      <c r="I495" s="31">
        <f>(POWER($G$3,-1/5))*(POWER(G495*G495/($P$18*$T$2),(3/5)))*206265</f>
        <v>0</v>
      </c>
      <c r="J495">
        <f>blismm!L487</f>
        <v>0</v>
      </c>
      <c r="K495" s="17">
        <f>$S$26*J495</f>
        <v>0</v>
      </c>
      <c r="L495" s="30" t="e">
        <f>0.98*$G$3/M495*206265</f>
        <v>#DIV/0!</v>
      </c>
      <c r="M495" s="31">
        <f>(POWER($G$3,-1/5))*(POWER(K495*K495/($R$18*$T$2),(3/5)))*206265</f>
        <v>0</v>
      </c>
      <c r="N495" s="32">
        <f>(((POWER($G$3,-1/5))*(POWER(G495*G495/($P$18*$T$2),(3/5)))+(POWER($G$3,-1/5))*(POWER(K495*K495/($R$18*$T$2),(3/5))))/2)*206265</f>
        <v>0</v>
      </c>
      <c r="O495" s="30" t="e">
        <f>0.98*$G$3/N495*206265</f>
        <v>#DIV/0!</v>
      </c>
    </row>
    <row r="496" spans="1:15" s="58" customFormat="1" ht="12">
      <c r="A496" s="40">
        <v>486</v>
      </c>
      <c r="B496" s="40">
        <f>blismm!P489</f>
        <v>4341</v>
      </c>
      <c r="C496" s="28">
        <f>B496/(32766/2)</f>
        <v>0.264969785753525</v>
      </c>
      <c r="D496" s="17">
        <f>SQRT(2*LN(1/C496))</f>
        <v>1.6298094830505006</v>
      </c>
      <c r="E496" s="11">
        <f>D496*$U$24</f>
        <v>1.6808632651070576</v>
      </c>
      <c r="F496">
        <f>blismm!K488</f>
        <v>0</v>
      </c>
      <c r="G496" s="17">
        <f>$S$26*F496</f>
        <v>0</v>
      </c>
      <c r="H496" s="30" t="e">
        <f>0.98*$G$3/I496*206265</f>
        <v>#DIV/0!</v>
      </c>
      <c r="I496" s="31">
        <f>(POWER($G$3,-1/5))*(POWER(G496*G496/($P$18*$T$2),(3/5)))*206265</f>
        <v>0</v>
      </c>
      <c r="J496">
        <f>blismm!L488</f>
        <v>0</v>
      </c>
      <c r="K496" s="17">
        <f>$S$26*J496</f>
        <v>0</v>
      </c>
      <c r="L496" s="30" t="e">
        <f>0.98*$G$3/M496*206265</f>
        <v>#DIV/0!</v>
      </c>
      <c r="M496" s="31">
        <f>(POWER($G$3,-1/5))*(POWER(K496*K496/($R$18*$T$2),(3/5)))*206265</f>
        <v>0</v>
      </c>
      <c r="N496" s="32">
        <f>(((POWER($G$3,-1/5))*(POWER(G496*G496/($P$18*$T$2),(3/5)))+(POWER($G$3,-1/5))*(POWER(K496*K496/($R$18*$T$2),(3/5))))/2)*206265</f>
        <v>0</v>
      </c>
      <c r="O496" s="30" t="e">
        <f>0.98*$G$3/N496*206265</f>
        <v>#DIV/0!</v>
      </c>
    </row>
    <row r="497" spans="1:15" s="58" customFormat="1" ht="12">
      <c r="A497" s="40">
        <v>487</v>
      </c>
      <c r="B497" s="40">
        <f>blismm!P490</f>
        <v>6582</v>
      </c>
      <c r="C497" s="28">
        <f>B497/(32766/2)</f>
        <v>0.4017579197949094</v>
      </c>
      <c r="D497" s="17">
        <f>SQRT(2*LN(1/C497))</f>
        <v>1.3504855136705303</v>
      </c>
      <c r="E497" s="11">
        <f>D497*$U$24</f>
        <v>1.3927894723862597</v>
      </c>
      <c r="F497">
        <f>blismm!K489</f>
        <v>0</v>
      </c>
      <c r="G497" s="17">
        <f>$S$26*F497</f>
        <v>0</v>
      </c>
      <c r="H497" s="30" t="e">
        <f>0.98*$G$3/I497*206265</f>
        <v>#DIV/0!</v>
      </c>
      <c r="I497" s="31">
        <f>(POWER($G$3,-1/5))*(POWER(G497*G497/($P$18*$T$2),(3/5)))*206265</f>
        <v>0</v>
      </c>
      <c r="J497">
        <f>blismm!L489</f>
        <v>0</v>
      </c>
      <c r="K497" s="17">
        <f>$S$26*J497</f>
        <v>0</v>
      </c>
      <c r="L497" s="30" t="e">
        <f>0.98*$G$3/M497*206265</f>
        <v>#DIV/0!</v>
      </c>
      <c r="M497" s="31">
        <f>(POWER($G$3,-1/5))*(POWER(K497*K497/($R$18*$T$2),(3/5)))*206265</f>
        <v>0</v>
      </c>
      <c r="N497" s="32">
        <f>(((POWER($G$3,-1/5))*(POWER(G497*G497/($P$18*$T$2),(3/5)))+(POWER($G$3,-1/5))*(POWER(K497*K497/($R$18*$T$2),(3/5))))/2)*206265</f>
        <v>0</v>
      </c>
      <c r="O497" s="30" t="e">
        <f>0.98*$G$3/N497*206265</f>
        <v>#DIV/0!</v>
      </c>
    </row>
    <row r="498" spans="1:15" s="58" customFormat="1" ht="12">
      <c r="A498" s="40">
        <v>488</v>
      </c>
      <c r="B498" s="40">
        <f>blismm!P491</f>
        <v>5317</v>
      </c>
      <c r="C498" s="28">
        <f>B498/(32766/2)</f>
        <v>0.32454373435878653</v>
      </c>
      <c r="D498" s="17">
        <f>SQRT(2*LN(1/C498))</f>
        <v>1.5002233015894166</v>
      </c>
      <c r="E498" s="11">
        <f>D498*$U$24</f>
        <v>1.547217796511705</v>
      </c>
      <c r="F498">
        <f>blismm!K490</f>
        <v>0</v>
      </c>
      <c r="G498" s="17">
        <f>$S$26*F498</f>
        <v>0</v>
      </c>
      <c r="H498" s="30" t="e">
        <f>0.98*$G$3/I498*206265</f>
        <v>#DIV/0!</v>
      </c>
      <c r="I498" s="31">
        <f>(POWER($G$3,-1/5))*(POWER(G498*G498/($P$18*$T$2),(3/5)))*206265</f>
        <v>0</v>
      </c>
      <c r="J498">
        <f>blismm!L490</f>
        <v>0</v>
      </c>
      <c r="K498" s="17">
        <f>$S$26*J498</f>
        <v>0</v>
      </c>
      <c r="L498" s="30" t="e">
        <f>0.98*$G$3/M498*206265</f>
        <v>#DIV/0!</v>
      </c>
      <c r="M498" s="31">
        <f>(POWER($G$3,-1/5))*(POWER(K498*K498/($R$18*$T$2),(3/5)))*206265</f>
        <v>0</v>
      </c>
      <c r="N498" s="32">
        <f>(((POWER($G$3,-1/5))*(POWER(G498*G498/($P$18*$T$2),(3/5)))+(POWER($G$3,-1/5))*(POWER(K498*K498/($R$18*$T$2),(3/5))))/2)*206265</f>
        <v>0</v>
      </c>
      <c r="O498" s="30" t="e">
        <f>0.98*$G$3/N498*206265</f>
        <v>#DIV/0!</v>
      </c>
    </row>
    <row r="499" spans="1:15" s="58" customFormat="1" ht="12">
      <c r="A499" s="40">
        <v>489</v>
      </c>
      <c r="B499" s="40">
        <f>blismm!P492</f>
        <v>5486</v>
      </c>
      <c r="C499" s="28">
        <f>B499/(32766/2)</f>
        <v>0.3348593053775255</v>
      </c>
      <c r="D499" s="17">
        <f>SQRT(2*LN(1/C499))</f>
        <v>1.4792192665880977</v>
      </c>
      <c r="E499" s="11">
        <f>D499*$U$24</f>
        <v>1.52555581011397</v>
      </c>
      <c r="F499">
        <f>blismm!K491</f>
        <v>0</v>
      </c>
      <c r="G499" s="17">
        <f>$S$26*F499</f>
        <v>0</v>
      </c>
      <c r="H499" s="30" t="e">
        <f>0.98*$G$3/I499*206265</f>
        <v>#DIV/0!</v>
      </c>
      <c r="I499" s="31">
        <f>(POWER($G$3,-1/5))*(POWER(G499*G499/($P$18*$T$2),(3/5)))*206265</f>
        <v>0</v>
      </c>
      <c r="J499">
        <f>blismm!L491</f>
        <v>0</v>
      </c>
      <c r="K499" s="17">
        <f>$S$26*J499</f>
        <v>0</v>
      </c>
      <c r="L499" s="30" t="e">
        <f>0.98*$G$3/M499*206265</f>
        <v>#DIV/0!</v>
      </c>
      <c r="M499" s="31">
        <f>(POWER($G$3,-1/5))*(POWER(K499*K499/($R$18*$T$2),(3/5)))*206265</f>
        <v>0</v>
      </c>
      <c r="N499" s="32">
        <f>(((POWER($G$3,-1/5))*(POWER(G499*G499/($P$18*$T$2),(3/5)))+(POWER($G$3,-1/5))*(POWER(K499*K499/($R$18*$T$2),(3/5))))/2)*206265</f>
        <v>0</v>
      </c>
      <c r="O499" s="30" t="e">
        <f>0.98*$G$3/N499*206265</f>
        <v>#DIV/0!</v>
      </c>
    </row>
    <row r="500" spans="1:15" s="58" customFormat="1" ht="12">
      <c r="A500" s="40">
        <v>490</v>
      </c>
      <c r="B500" s="40">
        <f>blismm!P493</f>
        <v>3377</v>
      </c>
      <c r="C500" s="28">
        <f>B500/(32766/2)</f>
        <v>0.2061283037294757</v>
      </c>
      <c r="D500" s="17">
        <f>SQRT(2*LN(1/C500))</f>
        <v>1.7772205661845666</v>
      </c>
      <c r="E500" s="11">
        <f>D500*$U$24</f>
        <v>1.8328920004202982</v>
      </c>
      <c r="F500">
        <f>blismm!K492</f>
        <v>0</v>
      </c>
      <c r="G500" s="17">
        <f>$S$26*F500</f>
        <v>0</v>
      </c>
      <c r="H500" s="30" t="e">
        <f>0.98*$G$3/I500*206265</f>
        <v>#DIV/0!</v>
      </c>
      <c r="I500" s="31">
        <f>(POWER($G$3,-1/5))*(POWER(G500*G500/($P$18*$T$2),(3/5)))*206265</f>
        <v>0</v>
      </c>
      <c r="J500">
        <f>blismm!L492</f>
        <v>0</v>
      </c>
      <c r="K500" s="17">
        <f>$S$26*J500</f>
        <v>0</v>
      </c>
      <c r="L500" s="30" t="e">
        <f>0.98*$G$3/M500*206265</f>
        <v>#DIV/0!</v>
      </c>
      <c r="M500" s="31">
        <f>(POWER($G$3,-1/5))*(POWER(K500*K500/($R$18*$T$2),(3/5)))*206265</f>
        <v>0</v>
      </c>
      <c r="N500" s="32">
        <f>(((POWER($G$3,-1/5))*(POWER(G500*G500/($P$18*$T$2),(3/5)))+(POWER($G$3,-1/5))*(POWER(K500*K500/($R$18*$T$2),(3/5))))/2)*206265</f>
        <v>0</v>
      </c>
      <c r="O500" s="30" t="e">
        <f>0.98*$G$3/N500*206265</f>
        <v>#DIV/0!</v>
      </c>
    </row>
    <row r="501" spans="1:15" s="58" customFormat="1" ht="12">
      <c r="A501" s="40">
        <v>491</v>
      </c>
      <c r="B501" s="40">
        <f>blismm!P494</f>
        <v>6939</v>
      </c>
      <c r="C501" s="28">
        <f>B501/(32766/2)</f>
        <v>0.4235488005859733</v>
      </c>
      <c r="D501" s="17">
        <f>SQRT(2*LN(1/C501))</f>
        <v>1.3107910130304636</v>
      </c>
      <c r="E501" s="11">
        <f>D501*$U$24</f>
        <v>1.351851541513643</v>
      </c>
      <c r="F501">
        <f>blismm!K493</f>
        <v>0</v>
      </c>
      <c r="G501" s="17">
        <f>$S$26*F501</f>
        <v>0</v>
      </c>
      <c r="H501" s="30" t="e">
        <f>0.98*$G$3/I501*206265</f>
        <v>#DIV/0!</v>
      </c>
      <c r="I501" s="31">
        <f>(POWER($G$3,-1/5))*(POWER(G501*G501/($P$18*$T$2),(3/5)))*206265</f>
        <v>0</v>
      </c>
      <c r="J501">
        <f>blismm!L493</f>
        <v>0</v>
      </c>
      <c r="K501" s="17">
        <f>$S$26*J501</f>
        <v>0</v>
      </c>
      <c r="L501" s="30" t="e">
        <f>0.98*$G$3/M501*206265</f>
        <v>#DIV/0!</v>
      </c>
      <c r="M501" s="31">
        <f>(POWER($G$3,-1/5))*(POWER(K501*K501/($R$18*$T$2),(3/5)))*206265</f>
        <v>0</v>
      </c>
      <c r="N501" s="32">
        <f>(((POWER($G$3,-1/5))*(POWER(G501*G501/($P$18*$T$2),(3/5)))+(POWER($G$3,-1/5))*(POWER(K501*K501/($R$18*$T$2),(3/5))))/2)*206265</f>
        <v>0</v>
      </c>
      <c r="O501" s="30" t="e">
        <f>0.98*$G$3/N501*206265</f>
        <v>#DIV/0!</v>
      </c>
    </row>
    <row r="502" spans="1:15" s="58" customFormat="1" ht="12">
      <c r="A502" s="40">
        <v>492</v>
      </c>
      <c r="B502" s="40">
        <f>blismm!P495</f>
        <v>5490</v>
      </c>
      <c r="C502" s="28">
        <f>B502/(32766/2)</f>
        <v>0.33510346090459625</v>
      </c>
      <c r="D502" s="17">
        <f>SQRT(2*LN(1/C502))</f>
        <v>1.4787264495617078</v>
      </c>
      <c r="E502" s="11">
        <f>D502*$U$24</f>
        <v>1.5250475555942284</v>
      </c>
      <c r="F502">
        <f>blismm!K494</f>
        <v>0</v>
      </c>
      <c r="G502" s="17">
        <f>$S$26*F502</f>
        <v>0</v>
      </c>
      <c r="H502" s="30" t="e">
        <f>0.98*$G$3/I502*206265</f>
        <v>#DIV/0!</v>
      </c>
      <c r="I502" s="31">
        <f>(POWER($G$3,-1/5))*(POWER(G502*G502/($P$18*$T$2),(3/5)))*206265</f>
        <v>0</v>
      </c>
      <c r="J502">
        <f>blismm!L494</f>
        <v>0</v>
      </c>
      <c r="K502" s="17">
        <f>$S$26*J502</f>
        <v>0</v>
      </c>
      <c r="L502" s="30" t="e">
        <f>0.98*$G$3/M502*206265</f>
        <v>#DIV/0!</v>
      </c>
      <c r="M502" s="31">
        <f>(POWER($G$3,-1/5))*(POWER(K502*K502/($R$18*$T$2),(3/5)))*206265</f>
        <v>0</v>
      </c>
      <c r="N502" s="32">
        <f>(((POWER($G$3,-1/5))*(POWER(G502*G502/($P$18*$T$2),(3/5)))+(POWER($G$3,-1/5))*(POWER(K502*K502/($R$18*$T$2),(3/5))))/2)*206265</f>
        <v>0</v>
      </c>
      <c r="O502" s="30" t="e">
        <f>0.98*$G$3/N502*206265</f>
        <v>#DIV/0!</v>
      </c>
    </row>
    <row r="503" spans="1:15" s="58" customFormat="1" ht="12">
      <c r="A503" s="40">
        <v>493</v>
      </c>
      <c r="B503" s="40">
        <f>blismm!P496</f>
        <v>4164</v>
      </c>
      <c r="C503" s="28">
        <f>B503/(32766/2)</f>
        <v>0.25416590368064457</v>
      </c>
      <c r="D503" s="17">
        <f>SQRT(2*LN(1/C503))</f>
        <v>1.6551544103710711</v>
      </c>
      <c r="E503" s="11">
        <f>D503*$U$24</f>
        <v>1.707002122275945</v>
      </c>
      <c r="F503">
        <f>blismm!K495</f>
        <v>0</v>
      </c>
      <c r="G503" s="17">
        <f>$S$26*F503</f>
        <v>0</v>
      </c>
      <c r="H503" s="30" t="e">
        <f>0.98*$G$3/I503*206265</f>
        <v>#DIV/0!</v>
      </c>
      <c r="I503" s="31">
        <f>(POWER($G$3,-1/5))*(POWER(G503*G503/($P$18*$T$2),(3/5)))*206265</f>
        <v>0</v>
      </c>
      <c r="J503">
        <f>blismm!L495</f>
        <v>0</v>
      </c>
      <c r="K503" s="17">
        <f>$S$26*J503</f>
        <v>0</v>
      </c>
      <c r="L503" s="30" t="e">
        <f>0.98*$G$3/M503*206265</f>
        <v>#DIV/0!</v>
      </c>
      <c r="M503" s="31">
        <f>(POWER($G$3,-1/5))*(POWER(K503*K503/($R$18*$T$2),(3/5)))*206265</f>
        <v>0</v>
      </c>
      <c r="N503" s="32">
        <f>(((POWER($G$3,-1/5))*(POWER(G503*G503/($P$18*$T$2),(3/5)))+(POWER($G$3,-1/5))*(POWER(K503*K503/($R$18*$T$2),(3/5))))/2)*206265</f>
        <v>0</v>
      </c>
      <c r="O503" s="30" t="e">
        <f>0.98*$G$3/N503*206265</f>
        <v>#DIV/0!</v>
      </c>
    </row>
    <row r="504" spans="1:15" s="58" customFormat="1" ht="12">
      <c r="A504" s="40">
        <v>494</v>
      </c>
      <c r="B504" s="40">
        <f>blismm!P497</f>
        <v>3975</v>
      </c>
      <c r="C504" s="28">
        <f>B504/(32766/2)</f>
        <v>0.24262955502655192</v>
      </c>
      <c r="D504" s="17">
        <f>SQRT(2*LN(1/C504))</f>
        <v>1.682985123957922</v>
      </c>
      <c r="E504" s="11">
        <f>D504*$U$24</f>
        <v>1.735704632965904</v>
      </c>
      <c r="F504">
        <f>blismm!K496</f>
        <v>0</v>
      </c>
      <c r="G504" s="17">
        <f>$S$26*F504</f>
        <v>0</v>
      </c>
      <c r="H504" s="30" t="e">
        <f>0.98*$G$3/I504*206265</f>
        <v>#DIV/0!</v>
      </c>
      <c r="I504" s="31">
        <f>(POWER($G$3,-1/5))*(POWER(G504*G504/($P$18*$T$2),(3/5)))*206265</f>
        <v>0</v>
      </c>
      <c r="J504">
        <f>blismm!L496</f>
        <v>0</v>
      </c>
      <c r="K504" s="17">
        <f>$S$26*J504</f>
        <v>0</v>
      </c>
      <c r="L504" s="30" t="e">
        <f>0.98*$G$3/M504*206265</f>
        <v>#DIV/0!</v>
      </c>
      <c r="M504" s="31">
        <f>(POWER($G$3,-1/5))*(POWER(K504*K504/($R$18*$T$2),(3/5)))*206265</f>
        <v>0</v>
      </c>
      <c r="N504" s="32">
        <f>(((POWER($G$3,-1/5))*(POWER(G504*G504/($P$18*$T$2),(3/5)))+(POWER($G$3,-1/5))*(POWER(K504*K504/($R$18*$T$2),(3/5))))/2)*206265</f>
        <v>0</v>
      </c>
      <c r="O504" s="30" t="e">
        <f>0.98*$G$3/N504*206265</f>
        <v>#DIV/0!</v>
      </c>
    </row>
    <row r="505" spans="1:15" s="58" customFormat="1" ht="12">
      <c r="A505" s="40">
        <v>495</v>
      </c>
      <c r="B505" s="40">
        <f>blismm!P498</f>
        <v>5115</v>
      </c>
      <c r="C505" s="28">
        <f>B505/(32766/2)</f>
        <v>0.312213880241714</v>
      </c>
      <c r="D505" s="17">
        <f>SQRT(2*LN(1/C505))</f>
        <v>1.5258222782713171</v>
      </c>
      <c r="E505" s="11">
        <f>D505*$U$24</f>
        <v>1.5736186611381662</v>
      </c>
      <c r="F505">
        <f>blismm!K497</f>
        <v>0</v>
      </c>
      <c r="G505" s="17">
        <f>$S$26*F505</f>
        <v>0</v>
      </c>
      <c r="H505" s="30" t="e">
        <f>0.98*$G$3/I505*206265</f>
        <v>#DIV/0!</v>
      </c>
      <c r="I505" s="31">
        <f>(POWER($G$3,-1/5))*(POWER(G505*G505/($P$18*$T$2),(3/5)))*206265</f>
        <v>0</v>
      </c>
      <c r="J505">
        <f>blismm!L497</f>
        <v>0</v>
      </c>
      <c r="K505" s="17">
        <f>$S$26*J505</f>
        <v>0</v>
      </c>
      <c r="L505" s="30" t="e">
        <f>0.98*$G$3/M505*206265</f>
        <v>#DIV/0!</v>
      </c>
      <c r="M505" s="31">
        <f>(POWER($G$3,-1/5))*(POWER(K505*K505/($R$18*$T$2),(3/5)))*206265</f>
        <v>0</v>
      </c>
      <c r="N505" s="32">
        <f>(((POWER($G$3,-1/5))*(POWER(G505*G505/($P$18*$T$2),(3/5)))+(POWER($G$3,-1/5))*(POWER(K505*K505/($R$18*$T$2),(3/5))))/2)*206265</f>
        <v>0</v>
      </c>
      <c r="O505" s="30" t="e">
        <f>0.98*$G$3/N505*206265</f>
        <v>#DIV/0!</v>
      </c>
    </row>
    <row r="506" spans="1:15" s="58" customFormat="1" ht="12">
      <c r="A506" s="40">
        <v>496</v>
      </c>
      <c r="B506" s="40">
        <f>blismm!P499</f>
        <v>2705</v>
      </c>
      <c r="C506" s="28">
        <f>B506/(32766/2)</f>
        <v>0.16511017518159068</v>
      </c>
      <c r="D506" s="17">
        <f>SQRT(2*LN(1/C506))</f>
        <v>1.8979685453345538</v>
      </c>
      <c r="E506" s="11">
        <f>D506*$U$24</f>
        <v>1.9574224100171589</v>
      </c>
      <c r="F506">
        <f>blismm!K498</f>
        <v>0</v>
      </c>
      <c r="G506" s="17">
        <f>$S$26*F506</f>
        <v>0</v>
      </c>
      <c r="H506" s="30" t="e">
        <f>0.98*$G$3/I506*206265</f>
        <v>#DIV/0!</v>
      </c>
      <c r="I506" s="31">
        <f>(POWER($G$3,-1/5))*(POWER(G506*G506/($P$18*$T$2),(3/5)))*206265</f>
        <v>0</v>
      </c>
      <c r="J506">
        <f>blismm!L498</f>
        <v>0</v>
      </c>
      <c r="K506" s="17">
        <f>$S$26*J506</f>
        <v>0</v>
      </c>
      <c r="L506" s="30" t="e">
        <f>0.98*$G$3/M506*206265</f>
        <v>#DIV/0!</v>
      </c>
      <c r="M506" s="31">
        <f>(POWER($G$3,-1/5))*(POWER(K506*K506/($R$18*$T$2),(3/5)))*206265</f>
        <v>0</v>
      </c>
      <c r="N506" s="32">
        <f>(((POWER($G$3,-1/5))*(POWER(G506*G506/($P$18*$T$2),(3/5)))+(POWER($G$3,-1/5))*(POWER(K506*K506/($R$18*$T$2),(3/5))))/2)*206265</f>
        <v>0</v>
      </c>
      <c r="O506" s="30" t="e">
        <f>0.98*$G$3/N506*206265</f>
        <v>#DIV/0!</v>
      </c>
    </row>
    <row r="507" spans="1:15" s="58" customFormat="1" ht="12">
      <c r="A507" s="40">
        <v>497</v>
      </c>
      <c r="B507" s="40">
        <f>blismm!P500</f>
        <v>3929</v>
      </c>
      <c r="C507" s="28">
        <f>B507/(32766/2)</f>
        <v>0.23982176646523837</v>
      </c>
      <c r="D507" s="17">
        <f>SQRT(2*LN(1/C507))</f>
        <v>1.6898871389899408</v>
      </c>
      <c r="E507" s="11">
        <f>D507*$U$24</f>
        <v>1.7428228536188008</v>
      </c>
      <c r="F507">
        <f>blismm!K499</f>
        <v>0</v>
      </c>
      <c r="G507" s="17">
        <f>$S$26*F507</f>
        <v>0</v>
      </c>
      <c r="H507" s="30" t="e">
        <f>0.98*$G$3/I507*206265</f>
        <v>#DIV/0!</v>
      </c>
      <c r="I507" s="31">
        <f>(POWER($G$3,-1/5))*(POWER(G507*G507/($P$18*$T$2),(3/5)))*206265</f>
        <v>0</v>
      </c>
      <c r="J507">
        <f>blismm!L499</f>
        <v>0</v>
      </c>
      <c r="K507" s="17">
        <f>$S$26*J507</f>
        <v>0</v>
      </c>
      <c r="L507" s="30" t="e">
        <f>0.98*$G$3/M507*206265</f>
        <v>#DIV/0!</v>
      </c>
      <c r="M507" s="31">
        <f>(POWER($G$3,-1/5))*(POWER(K507*K507/($R$18*$T$2),(3/5)))*206265</f>
        <v>0</v>
      </c>
      <c r="N507" s="32">
        <f>(((POWER($G$3,-1/5))*(POWER(G507*G507/($P$18*$T$2),(3/5)))+(POWER($G$3,-1/5))*(POWER(K507*K507/($R$18*$T$2),(3/5))))/2)*206265</f>
        <v>0</v>
      </c>
      <c r="O507" s="30" t="e">
        <f>0.98*$G$3/N507*206265</f>
        <v>#DIV/0!</v>
      </c>
    </row>
    <row r="508" spans="1:15" s="58" customFormat="1" ht="12">
      <c r="A508" s="40">
        <v>498</v>
      </c>
      <c r="B508" s="40">
        <f>blismm!P501</f>
        <v>6768</v>
      </c>
      <c r="C508" s="28">
        <f>B508/(32766/2)</f>
        <v>0.41311115180369895</v>
      </c>
      <c r="D508" s="17">
        <f>SQRT(2*LN(1/C508))</f>
        <v>1.3296906328422444</v>
      </c>
      <c r="E508" s="11">
        <f>D508*$U$24</f>
        <v>1.3713431919160277</v>
      </c>
      <c r="F508">
        <f>blismm!K500</f>
        <v>0</v>
      </c>
      <c r="G508" s="17">
        <f>$S$26*F508</f>
        <v>0</v>
      </c>
      <c r="H508" s="30" t="e">
        <f>0.98*$G$3/I508*206265</f>
        <v>#DIV/0!</v>
      </c>
      <c r="I508" s="31">
        <f>(POWER($G$3,-1/5))*(POWER(G508*G508/($P$18*$T$2),(3/5)))*206265</f>
        <v>0</v>
      </c>
      <c r="J508">
        <f>blismm!L500</f>
        <v>0</v>
      </c>
      <c r="K508" s="17">
        <f>$S$26*J508</f>
        <v>0</v>
      </c>
      <c r="L508" s="30" t="e">
        <f>0.98*$G$3/M508*206265</f>
        <v>#DIV/0!</v>
      </c>
      <c r="M508" s="31">
        <f>(POWER($G$3,-1/5))*(POWER(K508*K508/($R$18*$T$2),(3/5)))*206265</f>
        <v>0</v>
      </c>
      <c r="N508" s="32">
        <f>(((POWER($G$3,-1/5))*(POWER(G508*G508/($P$18*$T$2),(3/5)))+(POWER($G$3,-1/5))*(POWER(K508*K508/($R$18*$T$2),(3/5))))/2)*206265</f>
        <v>0</v>
      </c>
      <c r="O508" s="30" t="e">
        <f>0.98*$G$3/N508*206265</f>
        <v>#DIV/0!</v>
      </c>
    </row>
    <row r="509" spans="1:15" s="58" customFormat="1" ht="12">
      <c r="A509" s="40">
        <v>499</v>
      </c>
      <c r="B509" s="40">
        <f>blismm!P502</f>
        <v>4698</v>
      </c>
      <c r="C509" s="28">
        <f>B509/(32766/2)</f>
        <v>0.2867606665445889</v>
      </c>
      <c r="D509" s="17">
        <f>SQRT(2*LN(1/C509))</f>
        <v>1.5805741523898238</v>
      </c>
      <c r="E509" s="11">
        <f>D509*$U$24</f>
        <v>1.6300856377134352</v>
      </c>
      <c r="F509">
        <f>blismm!K501</f>
        <v>0</v>
      </c>
      <c r="G509" s="17">
        <f>$S$26*F509</f>
        <v>0</v>
      </c>
      <c r="H509" s="30" t="e">
        <f>0.98*$G$3/I509*206265</f>
        <v>#DIV/0!</v>
      </c>
      <c r="I509" s="31">
        <f>(POWER($G$3,-1/5))*(POWER(G509*G509/($P$18*$T$2),(3/5)))*206265</f>
        <v>0</v>
      </c>
      <c r="J509">
        <f>blismm!L501</f>
        <v>0</v>
      </c>
      <c r="K509" s="17">
        <f>$S$26*J509</f>
        <v>0</v>
      </c>
      <c r="L509" s="30" t="e">
        <f>0.98*$G$3/M509*206265</f>
        <v>#DIV/0!</v>
      </c>
      <c r="M509" s="31">
        <f>(POWER($G$3,-1/5))*(POWER(K509*K509/($R$18*$T$2),(3/5)))*206265</f>
        <v>0</v>
      </c>
      <c r="N509" s="32">
        <f>(((POWER($G$3,-1/5))*(POWER(G509*G509/($P$18*$T$2),(3/5)))+(POWER($G$3,-1/5))*(POWER(K509*K509/($R$18*$T$2),(3/5))))/2)*206265</f>
        <v>0</v>
      </c>
      <c r="O509" s="30" t="e">
        <f>0.98*$G$3/N509*206265</f>
        <v>#DIV/0!</v>
      </c>
    </row>
    <row r="510" spans="1:15" s="58" customFormat="1" ht="12">
      <c r="A510" s="40">
        <v>500</v>
      </c>
      <c r="B510" s="40">
        <f>blismm!P503</f>
        <v>5308</v>
      </c>
      <c r="C510" s="28">
        <f>B510/(32766/2)</f>
        <v>0.32399438442287737</v>
      </c>
      <c r="D510" s="17">
        <f>SQRT(2*LN(1/C510))</f>
        <v>1.5013521208351925</v>
      </c>
      <c r="E510" s="11">
        <f>D510*$U$24</f>
        <v>1.548381976020355</v>
      </c>
      <c r="F510">
        <f>blismm!K502</f>
        <v>0</v>
      </c>
      <c r="G510" s="17">
        <f>$S$26*F510</f>
        <v>0</v>
      </c>
      <c r="H510" s="30" t="e">
        <f>0.98*$G$3/I510*206265</f>
        <v>#DIV/0!</v>
      </c>
      <c r="I510" s="31">
        <f>(POWER($G$3,-1/5))*(POWER(G510*G510/($P$18*$T$2),(3/5)))*206265</f>
        <v>0</v>
      </c>
      <c r="J510">
        <f>blismm!L502</f>
        <v>0</v>
      </c>
      <c r="K510" s="17">
        <f>$S$26*J510</f>
        <v>0</v>
      </c>
      <c r="L510" s="30" t="e">
        <f>0.98*$G$3/M510*206265</f>
        <v>#DIV/0!</v>
      </c>
      <c r="M510" s="31">
        <f>(POWER($G$3,-1/5))*(POWER(K510*K510/($R$18*$T$2),(3/5)))*206265</f>
        <v>0</v>
      </c>
      <c r="N510" s="32">
        <f>(((POWER($G$3,-1/5))*(POWER(G510*G510/($P$18*$T$2),(3/5)))+(POWER($G$3,-1/5))*(POWER(K510*K510/($R$18*$T$2),(3/5))))/2)*206265</f>
        <v>0</v>
      </c>
      <c r="O510" s="30" t="e">
        <f>0.98*$G$3/N510*206265</f>
        <v>#DIV/0!</v>
      </c>
    </row>
    <row r="511" spans="1:15" s="58" customFormat="1" ht="12">
      <c r="A511" s="40">
        <v>501</v>
      </c>
      <c r="B511" s="40">
        <f>blismm!P504</f>
        <v>3212</v>
      </c>
      <c r="C511" s="28">
        <f>B511/(32766/2)</f>
        <v>0.19605688823780748</v>
      </c>
      <c r="D511" s="17">
        <f>SQRT(2*LN(1/C511))</f>
        <v>1.8051872012362657</v>
      </c>
      <c r="E511" s="11">
        <f>D511*$U$24</f>
        <v>1.8617346903149918</v>
      </c>
      <c r="F511">
        <f>blismm!K503</f>
        <v>0</v>
      </c>
      <c r="G511" s="17">
        <f>$S$26*F511</f>
        <v>0</v>
      </c>
      <c r="H511" s="30" t="e">
        <f>0.98*$G$3/I511*206265</f>
        <v>#DIV/0!</v>
      </c>
      <c r="I511" s="31">
        <f>(POWER($G$3,-1/5))*(POWER(G511*G511/($P$18*$T$2),(3/5)))*206265</f>
        <v>0</v>
      </c>
      <c r="J511">
        <f>blismm!L503</f>
        <v>0</v>
      </c>
      <c r="K511" s="17">
        <f>$S$26*J511</f>
        <v>0</v>
      </c>
      <c r="L511" s="30" t="e">
        <f>0.98*$G$3/M511*206265</f>
        <v>#DIV/0!</v>
      </c>
      <c r="M511" s="31">
        <f>(POWER($G$3,-1/5))*(POWER(K511*K511/($R$18*$T$2),(3/5)))*206265</f>
        <v>0</v>
      </c>
      <c r="N511" s="32">
        <f>(((POWER($G$3,-1/5))*(POWER(G511*G511/($P$18*$T$2),(3/5)))+(POWER($G$3,-1/5))*(POWER(K511*K511/($R$18*$T$2),(3/5))))/2)*206265</f>
        <v>0</v>
      </c>
      <c r="O511" s="30" t="e">
        <f>0.98*$G$3/N511*206265</f>
        <v>#DIV/0!</v>
      </c>
    </row>
    <row r="512" spans="1:15" s="58" customFormat="1" ht="12">
      <c r="A512" s="40">
        <v>502</v>
      </c>
      <c r="B512" s="40">
        <f>blismm!P505</f>
        <v>5913</v>
      </c>
      <c r="C512" s="28">
        <f>B512/(32766/2)</f>
        <v>0.3609229078923274</v>
      </c>
      <c r="D512" s="17">
        <f>SQRT(2*LN(1/C512))</f>
        <v>1.4276490430070223</v>
      </c>
      <c r="E512" s="11">
        <f>D512*$U$24</f>
        <v>1.4723701492792174</v>
      </c>
      <c r="F512">
        <f>blismm!K504</f>
        <v>0</v>
      </c>
      <c r="G512" s="17">
        <f>$S$26*F512</f>
        <v>0</v>
      </c>
      <c r="H512" s="30" t="e">
        <f>0.98*$G$3/I512*206265</f>
        <v>#DIV/0!</v>
      </c>
      <c r="I512" s="31">
        <f>(POWER($G$3,-1/5))*(POWER(G512*G512/($P$18*$T$2),(3/5)))*206265</f>
        <v>0</v>
      </c>
      <c r="J512">
        <f>blismm!L504</f>
        <v>0</v>
      </c>
      <c r="K512" s="17">
        <f>$S$26*J512</f>
        <v>0</v>
      </c>
      <c r="L512" s="30" t="e">
        <f>0.98*$G$3/M512*206265</f>
        <v>#DIV/0!</v>
      </c>
      <c r="M512" s="31">
        <f>(POWER($G$3,-1/5))*(POWER(K512*K512/($R$18*$T$2),(3/5)))*206265</f>
        <v>0</v>
      </c>
      <c r="N512" s="32">
        <f>(((POWER($G$3,-1/5))*(POWER(G512*G512/($P$18*$T$2),(3/5)))+(POWER($G$3,-1/5))*(POWER(K512*K512/($R$18*$T$2),(3/5))))/2)*206265</f>
        <v>0</v>
      </c>
      <c r="O512" s="30" t="e">
        <f>0.98*$G$3/N512*206265</f>
        <v>#DIV/0!</v>
      </c>
    </row>
    <row r="513" spans="1:15" s="58" customFormat="1" ht="12">
      <c r="A513" s="40">
        <v>503</v>
      </c>
      <c r="B513" s="40">
        <f>blismm!P506</f>
        <v>4537</v>
      </c>
      <c r="C513" s="28">
        <f>B513/(32766/2)</f>
        <v>0.27693340657999144</v>
      </c>
      <c r="D513" s="17">
        <f>SQRT(2*LN(1/C513))</f>
        <v>1.6024844530642408</v>
      </c>
      <c r="E513" s="11">
        <f>D513*$U$24</f>
        <v>1.6526822785564783</v>
      </c>
      <c r="F513">
        <f>blismm!K505</f>
        <v>0</v>
      </c>
      <c r="G513" s="17">
        <f>$S$26*F513</f>
        <v>0</v>
      </c>
      <c r="H513" s="30" t="e">
        <f>0.98*$G$3/I513*206265</f>
        <v>#DIV/0!</v>
      </c>
      <c r="I513" s="31">
        <f>(POWER($G$3,-1/5))*(POWER(G513*G513/($P$18*$T$2),(3/5)))*206265</f>
        <v>0</v>
      </c>
      <c r="J513">
        <f>blismm!L505</f>
        <v>0</v>
      </c>
      <c r="K513" s="17">
        <f>$S$26*J513</f>
        <v>0</v>
      </c>
      <c r="L513" s="30" t="e">
        <f>0.98*$G$3/M513*206265</f>
        <v>#DIV/0!</v>
      </c>
      <c r="M513" s="31">
        <f>(POWER($G$3,-1/5))*(POWER(K513*K513/($R$18*$T$2),(3/5)))*206265</f>
        <v>0</v>
      </c>
      <c r="N513" s="32">
        <f>(((POWER($G$3,-1/5))*(POWER(G513*G513/($P$18*$T$2),(3/5)))+(POWER($G$3,-1/5))*(POWER(K513*K513/($R$18*$T$2),(3/5))))/2)*206265</f>
        <v>0</v>
      </c>
      <c r="O513" s="30" t="e">
        <f>0.98*$G$3/N513*206265</f>
        <v>#DIV/0!</v>
      </c>
    </row>
    <row r="514" spans="1:15" s="58" customFormat="1" ht="12">
      <c r="A514" s="40">
        <v>504</v>
      </c>
      <c r="B514" s="40">
        <f>blismm!P507</f>
        <v>1480</v>
      </c>
      <c r="C514" s="28">
        <f>B514/(32766/2)</f>
        <v>0.0903375450161753</v>
      </c>
      <c r="D514" s="17">
        <f>SQRT(2*LN(1/C514))</f>
        <v>2.192807389654688</v>
      </c>
      <c r="E514" s="11">
        <f>D514*$U$24</f>
        <v>2.261497081135621</v>
      </c>
      <c r="F514">
        <f>blismm!K506</f>
        <v>0</v>
      </c>
      <c r="G514" s="17">
        <f>$S$26*F514</f>
        <v>0</v>
      </c>
      <c r="H514" s="30" t="e">
        <f>0.98*$G$3/I514*206265</f>
        <v>#DIV/0!</v>
      </c>
      <c r="I514" s="31">
        <f>(POWER($G$3,-1/5))*(POWER(G514*G514/($P$18*$T$2),(3/5)))*206265</f>
        <v>0</v>
      </c>
      <c r="J514">
        <f>blismm!L506</f>
        <v>0</v>
      </c>
      <c r="K514" s="17">
        <f>$S$26*J514</f>
        <v>0</v>
      </c>
      <c r="L514" s="30" t="e">
        <f>0.98*$G$3/M514*206265</f>
        <v>#DIV/0!</v>
      </c>
      <c r="M514" s="31">
        <f>(POWER($G$3,-1/5))*(POWER(K514*K514/($R$18*$T$2),(3/5)))*206265</f>
        <v>0</v>
      </c>
      <c r="N514" s="32">
        <f>(((POWER($G$3,-1/5))*(POWER(G514*G514/($P$18*$T$2),(3/5)))+(POWER($G$3,-1/5))*(POWER(K514*K514/($R$18*$T$2),(3/5))))/2)*206265</f>
        <v>0</v>
      </c>
      <c r="O514" s="30" t="e">
        <f>0.98*$G$3/N514*206265</f>
        <v>#DIV/0!</v>
      </c>
    </row>
    <row r="515" spans="1:15" s="58" customFormat="1" ht="12">
      <c r="A515" s="40">
        <v>505</v>
      </c>
      <c r="B515" s="40">
        <f>blismm!P508</f>
        <v>2705</v>
      </c>
      <c r="C515" s="28">
        <f>B515/(32766/2)</f>
        <v>0.16511017518159068</v>
      </c>
      <c r="D515" s="17">
        <f>SQRT(2*LN(1/C515))</f>
        <v>1.8979685453345538</v>
      </c>
      <c r="E515" s="11">
        <f>D515*$U$24</f>
        <v>1.9574224100171589</v>
      </c>
      <c r="F515">
        <f>blismm!K507</f>
        <v>0</v>
      </c>
      <c r="G515" s="17">
        <f>$S$26*F515</f>
        <v>0</v>
      </c>
      <c r="H515" s="30" t="e">
        <f>0.98*$G$3/I515*206265</f>
        <v>#DIV/0!</v>
      </c>
      <c r="I515" s="31">
        <f>(POWER($G$3,-1/5))*(POWER(G515*G515/($P$18*$T$2),(3/5)))*206265</f>
        <v>0</v>
      </c>
      <c r="J515">
        <f>blismm!L507</f>
        <v>0</v>
      </c>
      <c r="K515" s="17">
        <f>$S$26*J515</f>
        <v>0</v>
      </c>
      <c r="L515" s="30" t="e">
        <f>0.98*$G$3/M515*206265</f>
        <v>#DIV/0!</v>
      </c>
      <c r="M515" s="31">
        <f>(POWER($G$3,-1/5))*(POWER(K515*K515/($R$18*$T$2),(3/5)))*206265</f>
        <v>0</v>
      </c>
      <c r="N515" s="32">
        <f>(((POWER($G$3,-1/5))*(POWER(G515*G515/($P$18*$T$2),(3/5)))+(POWER($G$3,-1/5))*(POWER(K515*K515/($R$18*$T$2),(3/5))))/2)*206265</f>
        <v>0</v>
      </c>
      <c r="O515" s="30" t="e">
        <f>0.98*$G$3/N515*206265</f>
        <v>#DIV/0!</v>
      </c>
    </row>
    <row r="516" spans="1:15" s="58" customFormat="1" ht="12">
      <c r="A516" s="40">
        <v>506</v>
      </c>
      <c r="B516" s="40">
        <f>blismm!P509</f>
        <v>2324</v>
      </c>
      <c r="C516" s="28">
        <f>B516/(32766/2)</f>
        <v>0.1418543612281023</v>
      </c>
      <c r="D516" s="17">
        <f>SQRT(2*LN(1/C516))</f>
        <v>1.9763372044509315</v>
      </c>
      <c r="E516" s="11">
        <f>D516*$U$24</f>
        <v>2.038245967380357</v>
      </c>
      <c r="F516">
        <f>blismm!K508</f>
        <v>0</v>
      </c>
      <c r="G516" s="17">
        <f>$S$26*F516</f>
        <v>0</v>
      </c>
      <c r="H516" s="30" t="e">
        <f>0.98*$G$3/I516*206265</f>
        <v>#DIV/0!</v>
      </c>
      <c r="I516" s="31">
        <f>(POWER($G$3,-1/5))*(POWER(G516*G516/($P$18*$T$2),(3/5)))*206265</f>
        <v>0</v>
      </c>
      <c r="J516">
        <f>blismm!L508</f>
        <v>0</v>
      </c>
      <c r="K516" s="17">
        <f>$S$26*J516</f>
        <v>0</v>
      </c>
      <c r="L516" s="30" t="e">
        <f>0.98*$G$3/M516*206265</f>
        <v>#DIV/0!</v>
      </c>
      <c r="M516" s="31">
        <f>(POWER($G$3,-1/5))*(POWER(K516*K516/($R$18*$T$2),(3/5)))*206265</f>
        <v>0</v>
      </c>
      <c r="N516" s="32">
        <f>(((POWER($G$3,-1/5))*(POWER(G516*G516/($P$18*$T$2),(3/5)))+(POWER($G$3,-1/5))*(POWER(K516*K516/($R$18*$T$2),(3/5))))/2)*206265</f>
        <v>0</v>
      </c>
      <c r="O516" s="30" t="e">
        <f>0.98*$G$3/N516*206265</f>
        <v>#DIV/0!</v>
      </c>
    </row>
    <row r="517" spans="1:15" s="58" customFormat="1" ht="12">
      <c r="A517" s="40">
        <v>507</v>
      </c>
      <c r="B517" s="40">
        <f>blismm!P510</f>
        <v>1318</v>
      </c>
      <c r="C517" s="28">
        <f>B517/(32766/2)</f>
        <v>0.08044924616981017</v>
      </c>
      <c r="D517" s="17">
        <f>SQRT(2*LN(1/C517))</f>
        <v>2.245051792613173</v>
      </c>
      <c r="E517" s="11">
        <f>D517*$U$24</f>
        <v>2.315378040016781</v>
      </c>
      <c r="F517">
        <f>blismm!K509</f>
        <v>0</v>
      </c>
      <c r="G517" s="17">
        <f>$S$26*F517</f>
        <v>0</v>
      </c>
      <c r="H517" s="30" t="e">
        <f>0.98*$G$3/I517*206265</f>
        <v>#DIV/0!</v>
      </c>
      <c r="I517" s="31">
        <f>(POWER($G$3,-1/5))*(POWER(G517*G517/($P$18*$T$2),(3/5)))*206265</f>
        <v>0</v>
      </c>
      <c r="J517">
        <f>blismm!L509</f>
        <v>0</v>
      </c>
      <c r="K517" s="17">
        <f>$S$26*J517</f>
        <v>0</v>
      </c>
      <c r="L517" s="30" t="e">
        <f>0.98*$G$3/M517*206265</f>
        <v>#DIV/0!</v>
      </c>
      <c r="M517" s="31">
        <f>(POWER($G$3,-1/5))*(POWER(K517*K517/($R$18*$T$2),(3/5)))*206265</f>
        <v>0</v>
      </c>
      <c r="N517" s="32">
        <f>(((POWER($G$3,-1/5))*(POWER(G517*G517/($P$18*$T$2),(3/5)))+(POWER($G$3,-1/5))*(POWER(K517*K517/($R$18*$T$2),(3/5))))/2)*206265</f>
        <v>0</v>
      </c>
      <c r="O517" s="30" t="e">
        <f>0.98*$G$3/N517*206265</f>
        <v>#DIV/0!</v>
      </c>
    </row>
    <row r="518" spans="1:15" s="58" customFormat="1" ht="12">
      <c r="A518" s="40">
        <v>508</v>
      </c>
      <c r="B518" s="40">
        <f>blismm!P511</f>
        <v>1093</v>
      </c>
      <c r="C518" s="28">
        <f>B518/(32766/2)</f>
        <v>0.06671549777208081</v>
      </c>
      <c r="D518" s="17">
        <f>SQRT(2*LN(1/C518))</f>
        <v>2.326937043688</v>
      </c>
      <c r="E518" s="11">
        <f>D518*$U$24</f>
        <v>2.3998283465815264</v>
      </c>
      <c r="F518">
        <f>blismm!K510</f>
        <v>0</v>
      </c>
      <c r="G518" s="17">
        <f>$S$26*F518</f>
        <v>0</v>
      </c>
      <c r="H518" s="30" t="e">
        <f>0.98*$G$3/I518*206265</f>
        <v>#DIV/0!</v>
      </c>
      <c r="I518" s="31">
        <f>(POWER($G$3,-1/5))*(POWER(G518*G518/($P$18*$T$2),(3/5)))*206265</f>
        <v>0</v>
      </c>
      <c r="J518">
        <f>blismm!L510</f>
        <v>0</v>
      </c>
      <c r="K518" s="17">
        <f>$S$26*J518</f>
        <v>0</v>
      </c>
      <c r="L518" s="30" t="e">
        <f>0.98*$G$3/M518*206265</f>
        <v>#DIV/0!</v>
      </c>
      <c r="M518" s="31">
        <f>(POWER($G$3,-1/5))*(POWER(K518*K518/($R$18*$T$2),(3/5)))*206265</f>
        <v>0</v>
      </c>
      <c r="N518" s="32">
        <f>(((POWER($G$3,-1/5))*(POWER(G518*G518/($P$18*$T$2),(3/5)))+(POWER($G$3,-1/5))*(POWER(K518*K518/($R$18*$T$2),(3/5))))/2)*206265</f>
        <v>0</v>
      </c>
      <c r="O518" s="30" t="e">
        <f>0.98*$G$3/N518*206265</f>
        <v>#DIV/0!</v>
      </c>
    </row>
    <row r="519" spans="1:15" s="58" customFormat="1" ht="12">
      <c r="A519" s="40">
        <v>509</v>
      </c>
      <c r="B519" s="40">
        <f>blismm!P512</f>
        <v>4909</v>
      </c>
      <c r="C519" s="28">
        <f>B519/(32766/2)</f>
        <v>0.29963987059757063</v>
      </c>
      <c r="D519" s="17">
        <f>SQRT(2*LN(1/C519))</f>
        <v>1.5525295209832313</v>
      </c>
      <c r="E519" s="11">
        <f>D519*$U$24</f>
        <v>1.601162508228031</v>
      </c>
      <c r="F519">
        <f>blismm!K511</f>
        <v>0</v>
      </c>
      <c r="G519" s="17">
        <f>$S$26*F519</f>
        <v>0</v>
      </c>
      <c r="H519" s="30" t="e">
        <f>0.98*$G$3/I519*206265</f>
        <v>#DIV/0!</v>
      </c>
      <c r="I519" s="31">
        <f>(POWER($G$3,-1/5))*(POWER(G519*G519/($P$18*$T$2),(3/5)))*206265</f>
        <v>0</v>
      </c>
      <c r="J519">
        <f>blismm!L511</f>
        <v>0</v>
      </c>
      <c r="K519" s="17">
        <f>$S$26*J519</f>
        <v>0</v>
      </c>
      <c r="L519" s="30" t="e">
        <f>0.98*$G$3/M519*206265</f>
        <v>#DIV/0!</v>
      </c>
      <c r="M519" s="31">
        <f>(POWER($G$3,-1/5))*(POWER(K519*K519/($R$18*$T$2),(3/5)))*206265</f>
        <v>0</v>
      </c>
      <c r="N519" s="32">
        <f>(((POWER($G$3,-1/5))*(POWER(G519*G519/($P$18*$T$2),(3/5)))+(POWER($G$3,-1/5))*(POWER(K519*K519/($R$18*$T$2),(3/5))))/2)*206265</f>
        <v>0</v>
      </c>
      <c r="O519" s="30" t="e">
        <f>0.98*$G$3/N519*206265</f>
        <v>#DIV/0!</v>
      </c>
    </row>
    <row r="520" spans="1:15" s="58" customFormat="1" ht="12">
      <c r="A520" s="40">
        <v>510</v>
      </c>
      <c r="B520" s="40">
        <f>blismm!P513</f>
        <v>10105</v>
      </c>
      <c r="C520" s="28">
        <f>B520/(32766/2)</f>
        <v>0.6167979002624672</v>
      </c>
      <c r="D520" s="17">
        <f>SQRT(2*LN(1/C520))</f>
        <v>0.9830705579789702</v>
      </c>
      <c r="E520" s="11">
        <f>D520*$U$24</f>
        <v>1.0138652432076616</v>
      </c>
      <c r="F520">
        <f>blismm!K512</f>
        <v>0</v>
      </c>
      <c r="G520" s="17">
        <f>$S$26*F520</f>
        <v>0</v>
      </c>
      <c r="H520" s="30" t="e">
        <f>0.98*$G$3/I520*206265</f>
        <v>#DIV/0!</v>
      </c>
      <c r="I520" s="31">
        <f>(POWER($G$3,-1/5))*(POWER(G520*G520/($P$18*$T$2),(3/5)))*206265</f>
        <v>0</v>
      </c>
      <c r="J520">
        <f>blismm!L512</f>
        <v>0</v>
      </c>
      <c r="K520" s="17">
        <f>$S$26*J520</f>
        <v>0</v>
      </c>
      <c r="L520" s="30" t="e">
        <f>0.98*$G$3/M520*206265</f>
        <v>#DIV/0!</v>
      </c>
      <c r="M520" s="31">
        <f>(POWER($G$3,-1/5))*(POWER(K520*K520/($R$18*$T$2),(3/5)))*206265</f>
        <v>0</v>
      </c>
      <c r="N520" s="32">
        <f>(((POWER($G$3,-1/5))*(POWER(G520*G520/($P$18*$T$2),(3/5)))+(POWER($G$3,-1/5))*(POWER(K520*K520/($R$18*$T$2),(3/5))))/2)*206265</f>
        <v>0</v>
      </c>
      <c r="O520" s="30" t="e">
        <f>0.98*$G$3/N520*206265</f>
        <v>#DIV/0!</v>
      </c>
    </row>
    <row r="521" spans="1:15" s="58" customFormat="1" ht="12">
      <c r="A521" s="40">
        <v>511</v>
      </c>
      <c r="B521" s="40">
        <f>blismm!P514</f>
        <v>3771</v>
      </c>
      <c r="C521" s="28">
        <f>B521/(32766/2)</f>
        <v>0.23017762314594398</v>
      </c>
      <c r="D521" s="17">
        <f>SQRT(2*LN(1/C521))</f>
        <v>1.7140034968236828</v>
      </c>
      <c r="E521" s="11">
        <f>D521*$U$24</f>
        <v>1.7676946563616847</v>
      </c>
      <c r="F521">
        <f>blismm!K513</f>
        <v>0</v>
      </c>
      <c r="G521" s="17">
        <f>$S$26*F521</f>
        <v>0</v>
      </c>
      <c r="H521" s="30" t="e">
        <f>0.98*$G$3/I521*206265</f>
        <v>#DIV/0!</v>
      </c>
      <c r="I521" s="31">
        <f>(POWER($G$3,-1/5))*(POWER(G521*G521/($P$18*$T$2),(3/5)))*206265</f>
        <v>0</v>
      </c>
      <c r="J521">
        <f>blismm!L513</f>
        <v>0</v>
      </c>
      <c r="K521" s="17">
        <f>$S$26*J521</f>
        <v>0</v>
      </c>
      <c r="L521" s="30" t="e">
        <f>0.98*$G$3/M521*206265</f>
        <v>#DIV/0!</v>
      </c>
      <c r="M521" s="31">
        <f>(POWER($G$3,-1/5))*(POWER(K521*K521/($R$18*$T$2),(3/5)))*206265</f>
        <v>0</v>
      </c>
      <c r="N521" s="32">
        <f>(((POWER($G$3,-1/5))*(POWER(G521*G521/($P$18*$T$2),(3/5)))+(POWER($G$3,-1/5))*(POWER(K521*K521/($R$18*$T$2),(3/5))))/2)*206265</f>
        <v>0</v>
      </c>
      <c r="O521" s="30" t="e">
        <f>0.98*$G$3/N521*206265</f>
        <v>#DIV/0!</v>
      </c>
    </row>
    <row r="522" spans="1:15" s="58" customFormat="1" ht="12">
      <c r="A522" s="40">
        <v>512</v>
      </c>
      <c r="B522" s="40">
        <f>blismm!P515</f>
        <v>8489</v>
      </c>
      <c r="C522" s="28">
        <f>B522/(32766/2)</f>
        <v>0.5181590673258866</v>
      </c>
      <c r="D522" s="17">
        <f>SQRT(2*LN(1/C522))</f>
        <v>1.146710952317362</v>
      </c>
      <c r="E522" s="11">
        <f>D522*$U$24</f>
        <v>1.1826316728987034</v>
      </c>
      <c r="F522">
        <f>blismm!K514</f>
        <v>0</v>
      </c>
      <c r="G522" s="17">
        <f>$S$26*F522</f>
        <v>0</v>
      </c>
      <c r="H522" s="30" t="e">
        <f>0.98*$G$3/I522*206265</f>
        <v>#DIV/0!</v>
      </c>
      <c r="I522" s="31">
        <f>(POWER($G$3,-1/5))*(POWER(G522*G522/($P$18*$T$2),(3/5)))*206265</f>
        <v>0</v>
      </c>
      <c r="J522">
        <f>blismm!L514</f>
        <v>0</v>
      </c>
      <c r="K522" s="17">
        <f>$S$26*J522</f>
        <v>0</v>
      </c>
      <c r="L522" s="30" t="e">
        <f>0.98*$G$3/M522*206265</f>
        <v>#DIV/0!</v>
      </c>
      <c r="M522" s="31">
        <f>(POWER($G$3,-1/5))*(POWER(K522*K522/($R$18*$T$2),(3/5)))*206265</f>
        <v>0</v>
      </c>
      <c r="N522" s="32">
        <f>(((POWER($G$3,-1/5))*(POWER(G522*G522/($P$18*$T$2),(3/5)))+(POWER($G$3,-1/5))*(POWER(K522*K522/($R$18*$T$2),(3/5))))/2)*206265</f>
        <v>0</v>
      </c>
      <c r="O522" s="30" t="e">
        <f>0.98*$G$3/N522*206265</f>
        <v>#DIV/0!</v>
      </c>
    </row>
    <row r="523" spans="1:15" s="58" customFormat="1" ht="12">
      <c r="A523" s="40">
        <v>513</v>
      </c>
      <c r="B523" s="40">
        <f>blismm!P516</f>
        <v>5146</v>
      </c>
      <c r="C523" s="28">
        <f>B523/(32766/2)</f>
        <v>0.31410608557651226</v>
      </c>
      <c r="D523" s="17">
        <f>SQRT(2*LN(1/C523))</f>
        <v>1.521857087888724</v>
      </c>
      <c r="E523" s="11">
        <f>D523*$U$24</f>
        <v>1.5695292611668386</v>
      </c>
      <c r="F523">
        <f>blismm!K515</f>
        <v>0</v>
      </c>
      <c r="G523" s="17">
        <f>$S$26*F523</f>
        <v>0</v>
      </c>
      <c r="H523" s="30" t="e">
        <f>0.98*$G$3/I523*206265</f>
        <v>#DIV/0!</v>
      </c>
      <c r="I523" s="31">
        <f>(POWER($G$3,-1/5))*(POWER(G523*G523/($P$18*$T$2),(3/5)))*206265</f>
        <v>0</v>
      </c>
      <c r="J523">
        <f>blismm!L515</f>
        <v>0</v>
      </c>
      <c r="K523" s="17">
        <f>$S$26*J523</f>
        <v>0</v>
      </c>
      <c r="L523" s="30" t="e">
        <f>0.98*$G$3/M523*206265</f>
        <v>#DIV/0!</v>
      </c>
      <c r="M523" s="31">
        <f>(POWER($G$3,-1/5))*(POWER(K523*K523/($R$18*$T$2),(3/5)))*206265</f>
        <v>0</v>
      </c>
      <c r="N523" s="32">
        <f>(((POWER($G$3,-1/5))*(POWER(G523*G523/($P$18*$T$2),(3/5)))+(POWER($G$3,-1/5))*(POWER(K523*K523/($R$18*$T$2),(3/5))))/2)*206265</f>
        <v>0</v>
      </c>
      <c r="O523" s="30" t="e">
        <f>0.98*$G$3/N523*206265</f>
        <v>#DIV/0!</v>
      </c>
    </row>
    <row r="524" spans="1:15" s="58" customFormat="1" ht="12">
      <c r="A524" s="40">
        <v>514</v>
      </c>
      <c r="B524" s="40">
        <f>blismm!P517</f>
        <v>9648</v>
      </c>
      <c r="C524" s="28">
        <f>B524/(32766/2)</f>
        <v>0.5889031312946347</v>
      </c>
      <c r="D524" s="17">
        <f>SQRT(2*LN(1/C524))</f>
        <v>1.0290710100408977</v>
      </c>
      <c r="E524" s="11">
        <f>D524*$U$24</f>
        <v>1.061306659430429</v>
      </c>
      <c r="F524">
        <f>blismm!K516</f>
        <v>0</v>
      </c>
      <c r="G524" s="17">
        <f>$S$26*F524</f>
        <v>0</v>
      </c>
      <c r="H524" s="30" t="e">
        <f>0.98*$G$3/I524*206265</f>
        <v>#DIV/0!</v>
      </c>
      <c r="I524" s="31">
        <f>(POWER($G$3,-1/5))*(POWER(G524*G524/($P$18*$T$2),(3/5)))*206265</f>
        <v>0</v>
      </c>
      <c r="J524">
        <f>blismm!L516</f>
        <v>0</v>
      </c>
      <c r="K524" s="17">
        <f>$S$26*J524</f>
        <v>0</v>
      </c>
      <c r="L524" s="30" t="e">
        <f>0.98*$G$3/M524*206265</f>
        <v>#DIV/0!</v>
      </c>
      <c r="M524" s="31">
        <f>(POWER($G$3,-1/5))*(POWER(K524*K524/($R$18*$T$2),(3/5)))*206265</f>
        <v>0</v>
      </c>
      <c r="N524" s="32">
        <f>(((POWER($G$3,-1/5))*(POWER(G524*G524/($P$18*$T$2),(3/5)))+(POWER($G$3,-1/5))*(POWER(K524*K524/($R$18*$T$2),(3/5))))/2)*206265</f>
        <v>0</v>
      </c>
      <c r="O524" s="30" t="e">
        <f>0.98*$G$3/N524*206265</f>
        <v>#DIV/0!</v>
      </c>
    </row>
    <row r="525" spans="1:15" s="58" customFormat="1" ht="12">
      <c r="A525" s="40">
        <v>515</v>
      </c>
      <c r="B525" s="40">
        <f>blismm!P518</f>
        <v>3499</v>
      </c>
      <c r="C525" s="28">
        <f>B525/(32766/2)</f>
        <v>0.21357504730513338</v>
      </c>
      <c r="D525" s="17">
        <f>SQRT(2*LN(1/C525))</f>
        <v>1.757138013049957</v>
      </c>
      <c r="E525" s="11">
        <f>D525*$U$24</f>
        <v>1.812180361308747</v>
      </c>
      <c r="F525">
        <f>blismm!K517</f>
        <v>0</v>
      </c>
      <c r="G525" s="17">
        <f>$S$26*F525</f>
        <v>0</v>
      </c>
      <c r="H525" s="30" t="e">
        <f>0.98*$G$3/I525*206265</f>
        <v>#DIV/0!</v>
      </c>
      <c r="I525" s="31">
        <f>(POWER($G$3,-1/5))*(POWER(G525*G525/($P$18*$T$2),(3/5)))*206265</f>
        <v>0</v>
      </c>
      <c r="J525">
        <f>blismm!L517</f>
        <v>0</v>
      </c>
      <c r="K525" s="17">
        <f>$S$26*J525</f>
        <v>0</v>
      </c>
      <c r="L525" s="30" t="e">
        <f>0.98*$G$3/M525*206265</f>
        <v>#DIV/0!</v>
      </c>
      <c r="M525" s="31">
        <f>(POWER($G$3,-1/5))*(POWER(K525*K525/($R$18*$T$2),(3/5)))*206265</f>
        <v>0</v>
      </c>
      <c r="N525" s="32">
        <f>(((POWER($G$3,-1/5))*(POWER(G525*G525/($P$18*$T$2),(3/5)))+(POWER($G$3,-1/5))*(POWER(K525*K525/($R$18*$T$2),(3/5))))/2)*206265</f>
        <v>0</v>
      </c>
      <c r="O525" s="30" t="e">
        <f>0.98*$G$3/N525*206265</f>
        <v>#DIV/0!</v>
      </c>
    </row>
    <row r="526" spans="1:15" s="58" customFormat="1" ht="12">
      <c r="A526" s="40">
        <v>516</v>
      </c>
      <c r="B526" s="40">
        <f>blismm!P519</f>
        <v>5378</v>
      </c>
      <c r="C526" s="28">
        <f>B526/(32766/2)</f>
        <v>0.3282671061466154</v>
      </c>
      <c r="D526" s="17">
        <f>SQRT(2*LN(1/C526))</f>
        <v>1.4926001835665526</v>
      </c>
      <c r="E526" s="11">
        <f>D526*$U$24</f>
        <v>1.539355884316775</v>
      </c>
      <c r="F526">
        <f>blismm!K518</f>
        <v>0</v>
      </c>
      <c r="G526" s="17">
        <f>$S$26*F526</f>
        <v>0</v>
      </c>
      <c r="H526" s="30" t="e">
        <f>0.98*$G$3/I526*206265</f>
        <v>#DIV/0!</v>
      </c>
      <c r="I526" s="31">
        <f>(POWER($G$3,-1/5))*(POWER(G526*G526/($P$18*$T$2),(3/5)))*206265</f>
        <v>0</v>
      </c>
      <c r="J526">
        <f>blismm!L518</f>
        <v>0</v>
      </c>
      <c r="K526" s="17">
        <f>$S$26*J526</f>
        <v>0</v>
      </c>
      <c r="L526" s="30" t="e">
        <f>0.98*$G$3/M526*206265</f>
        <v>#DIV/0!</v>
      </c>
      <c r="M526" s="31">
        <f>(POWER($G$3,-1/5))*(POWER(K526*K526/($R$18*$T$2),(3/5)))*206265</f>
        <v>0</v>
      </c>
      <c r="N526" s="32">
        <f>(((POWER($G$3,-1/5))*(POWER(G526*G526/($P$18*$T$2),(3/5)))+(POWER($G$3,-1/5))*(POWER(K526*K526/($R$18*$T$2),(3/5))))/2)*206265</f>
        <v>0</v>
      </c>
      <c r="O526" s="30" t="e">
        <f>0.98*$G$3/N526*206265</f>
        <v>#DIV/0!</v>
      </c>
    </row>
    <row r="527" spans="1:15" s="58" customFormat="1" ht="12">
      <c r="A527" s="40">
        <v>517</v>
      </c>
      <c r="B527" s="40">
        <f>blismm!P520</f>
        <v>7115</v>
      </c>
      <c r="C527" s="28">
        <f>B527/(32766/2)</f>
        <v>0.434291643777086</v>
      </c>
      <c r="D527" s="17">
        <f>SQRT(2*LN(1/C527))</f>
        <v>1.2915409248617022</v>
      </c>
      <c r="E527" s="11">
        <f>D527*$U$24</f>
        <v>1.331998444332995</v>
      </c>
      <c r="F527">
        <f>blismm!K519</f>
        <v>0</v>
      </c>
      <c r="G527" s="17">
        <f>$S$26*F527</f>
        <v>0</v>
      </c>
      <c r="H527" s="30" t="e">
        <f>0.98*$G$3/I527*206265</f>
        <v>#DIV/0!</v>
      </c>
      <c r="I527" s="31">
        <f>(POWER($G$3,-1/5))*(POWER(G527*G527/($P$18*$T$2),(3/5)))*206265</f>
        <v>0</v>
      </c>
      <c r="J527">
        <f>blismm!L519</f>
        <v>0</v>
      </c>
      <c r="K527" s="17">
        <f>$S$26*J527</f>
        <v>0</v>
      </c>
      <c r="L527" s="30" t="e">
        <f>0.98*$G$3/M527*206265</f>
        <v>#DIV/0!</v>
      </c>
      <c r="M527" s="31">
        <f>(POWER($G$3,-1/5))*(POWER(K527*K527/($R$18*$T$2),(3/5)))*206265</f>
        <v>0</v>
      </c>
      <c r="N527" s="32">
        <f>(((POWER($G$3,-1/5))*(POWER(G527*G527/($P$18*$T$2),(3/5)))+(POWER($G$3,-1/5))*(POWER(K527*K527/($R$18*$T$2),(3/5))))/2)*206265</f>
        <v>0</v>
      </c>
      <c r="O527" s="30" t="e">
        <f>0.98*$G$3/N527*206265</f>
        <v>#DIV/0!</v>
      </c>
    </row>
    <row r="528" spans="1:15" s="58" customFormat="1" ht="12">
      <c r="A528" s="40">
        <v>518</v>
      </c>
      <c r="B528" s="40">
        <f>blismm!P521</f>
        <v>1665</v>
      </c>
      <c r="C528" s="28">
        <f>B528/(32766/2)</f>
        <v>0.10162973814319722</v>
      </c>
      <c r="D528" s="17">
        <f>SQRT(2*LN(1/C528))</f>
        <v>2.138419551166571</v>
      </c>
      <c r="E528" s="11">
        <f>D528*$U$24</f>
        <v>2.205405543606864</v>
      </c>
      <c r="F528">
        <f>blismm!K520</f>
        <v>0</v>
      </c>
      <c r="G528" s="17">
        <f>$S$26*F528</f>
        <v>0</v>
      </c>
      <c r="H528" s="30" t="e">
        <f>0.98*$G$3/I528*206265</f>
        <v>#DIV/0!</v>
      </c>
      <c r="I528" s="31">
        <f>(POWER($G$3,-1/5))*(POWER(G528*G528/($P$18*$T$2),(3/5)))*206265</f>
        <v>0</v>
      </c>
      <c r="J528">
        <f>blismm!L520</f>
        <v>0</v>
      </c>
      <c r="K528" s="17">
        <f>$S$26*J528</f>
        <v>0</v>
      </c>
      <c r="L528" s="30" t="e">
        <f>0.98*$G$3/M528*206265</f>
        <v>#DIV/0!</v>
      </c>
      <c r="M528" s="31">
        <f>(POWER($G$3,-1/5))*(POWER(K528*K528/($R$18*$T$2),(3/5)))*206265</f>
        <v>0</v>
      </c>
      <c r="N528" s="32">
        <f>(((POWER($G$3,-1/5))*(POWER(G528*G528/($P$18*$T$2),(3/5)))+(POWER($G$3,-1/5))*(POWER(K528*K528/($R$18*$T$2),(3/5))))/2)*206265</f>
        <v>0</v>
      </c>
      <c r="O528" s="30" t="e">
        <f>0.98*$G$3/N528*206265</f>
        <v>#DIV/0!</v>
      </c>
    </row>
    <row r="529" spans="1:15" s="58" customFormat="1" ht="12">
      <c r="A529" s="40">
        <v>519</v>
      </c>
      <c r="B529" s="40">
        <f>blismm!P522</f>
        <v>10963</v>
      </c>
      <c r="C529" s="28">
        <f>B529/(32766/2)</f>
        <v>0.6691692608191417</v>
      </c>
      <c r="D529" s="17">
        <f>SQRT(2*LN(1/C529))</f>
        <v>0.8963461888642396</v>
      </c>
      <c r="E529" s="11">
        <f>D529*$U$24</f>
        <v>0.9244242332304119</v>
      </c>
      <c r="F529">
        <f>blismm!K521</f>
        <v>0</v>
      </c>
      <c r="G529" s="17">
        <f>$S$26*F529</f>
        <v>0</v>
      </c>
      <c r="H529" s="30" t="e">
        <f>0.98*$G$3/I529*206265</f>
        <v>#DIV/0!</v>
      </c>
      <c r="I529" s="31">
        <f>(POWER($G$3,-1/5))*(POWER(G529*G529/($P$18*$T$2),(3/5)))*206265</f>
        <v>0</v>
      </c>
      <c r="J529">
        <f>blismm!L521</f>
        <v>0</v>
      </c>
      <c r="K529" s="17">
        <f>$S$26*J529</f>
        <v>0</v>
      </c>
      <c r="L529" s="30" t="e">
        <f>0.98*$G$3/M529*206265</f>
        <v>#DIV/0!</v>
      </c>
      <c r="M529" s="31">
        <f>(POWER($G$3,-1/5))*(POWER(K529*K529/($R$18*$T$2),(3/5)))*206265</f>
        <v>0</v>
      </c>
      <c r="N529" s="32">
        <f>(((POWER($G$3,-1/5))*(POWER(G529*G529/($P$18*$T$2),(3/5)))+(POWER($G$3,-1/5))*(POWER(K529*K529/($R$18*$T$2),(3/5))))/2)*206265</f>
        <v>0</v>
      </c>
      <c r="O529" s="30" t="e">
        <f>0.98*$G$3/N529*206265</f>
        <v>#DIV/0!</v>
      </c>
    </row>
    <row r="530" spans="1:15" s="58" customFormat="1" ht="12">
      <c r="A530" s="40">
        <v>520</v>
      </c>
      <c r="B530" s="40">
        <f>blismm!P523</f>
        <v>7214</v>
      </c>
      <c r="C530" s="28">
        <f>B530/(32766/2)</f>
        <v>0.44033449307208694</v>
      </c>
      <c r="D530" s="17">
        <f>SQRT(2*LN(1/C530))</f>
        <v>1.2807971184826885</v>
      </c>
      <c r="E530" s="11">
        <f>D530*$U$24</f>
        <v>1.3209180882191587</v>
      </c>
      <c r="F530">
        <f>blismm!K522</f>
        <v>0</v>
      </c>
      <c r="G530" s="17">
        <f>$S$26*F530</f>
        <v>0</v>
      </c>
      <c r="H530" s="30" t="e">
        <f>0.98*$G$3/I530*206265</f>
        <v>#DIV/0!</v>
      </c>
      <c r="I530" s="31">
        <f>(POWER($G$3,-1/5))*(POWER(G530*G530/($P$18*$T$2),(3/5)))*206265</f>
        <v>0</v>
      </c>
      <c r="J530">
        <f>blismm!L522</f>
        <v>0</v>
      </c>
      <c r="K530" s="17">
        <f>$S$26*J530</f>
        <v>0</v>
      </c>
      <c r="L530" s="30" t="e">
        <f>0.98*$G$3/M530*206265</f>
        <v>#DIV/0!</v>
      </c>
      <c r="M530" s="31">
        <f>(POWER($G$3,-1/5))*(POWER(K530*K530/($R$18*$T$2),(3/5)))*206265</f>
        <v>0</v>
      </c>
      <c r="N530" s="32">
        <f>(((POWER($G$3,-1/5))*(POWER(G530*G530/($P$18*$T$2),(3/5)))+(POWER($G$3,-1/5))*(POWER(K530*K530/($R$18*$T$2),(3/5))))/2)*206265</f>
        <v>0</v>
      </c>
      <c r="O530" s="30" t="e">
        <f>0.98*$G$3/N530*206265</f>
        <v>#DIV/0!</v>
      </c>
    </row>
    <row r="531" spans="1:15" s="58" customFormat="1" ht="12">
      <c r="A531" s="40">
        <v>521</v>
      </c>
      <c r="B531" s="40">
        <f>blismm!P524</f>
        <v>4138</v>
      </c>
      <c r="C531" s="28">
        <f>B531/(32766/2)</f>
        <v>0.25257889275468476</v>
      </c>
      <c r="D531" s="17">
        <f>SQRT(2*LN(1/C531))</f>
        <v>1.6589343763481272</v>
      </c>
      <c r="E531" s="11">
        <f>D531*$U$24</f>
        <v>1.7109004956872325</v>
      </c>
      <c r="F531">
        <f>blismm!K523</f>
        <v>0</v>
      </c>
      <c r="G531" s="17">
        <f>$S$26*F531</f>
        <v>0</v>
      </c>
      <c r="H531" s="30" t="e">
        <f>0.98*$G$3/I531*206265</f>
        <v>#DIV/0!</v>
      </c>
      <c r="I531" s="31">
        <f>(POWER($G$3,-1/5))*(POWER(G531*G531/($P$18*$T$2),(3/5)))*206265</f>
        <v>0</v>
      </c>
      <c r="J531">
        <f>blismm!L523</f>
        <v>0</v>
      </c>
      <c r="K531" s="17">
        <f>$S$26*J531</f>
        <v>0</v>
      </c>
      <c r="L531" s="30" t="e">
        <f>0.98*$G$3/M531*206265</f>
        <v>#DIV/0!</v>
      </c>
      <c r="M531" s="31">
        <f>(POWER($G$3,-1/5))*(POWER(K531*K531/($R$18*$T$2),(3/5)))*206265</f>
        <v>0</v>
      </c>
      <c r="N531" s="32">
        <f>(((POWER($G$3,-1/5))*(POWER(G531*G531/($P$18*$T$2),(3/5)))+(POWER($G$3,-1/5))*(POWER(K531*K531/($R$18*$T$2),(3/5))))/2)*206265</f>
        <v>0</v>
      </c>
      <c r="O531" s="30" t="e">
        <f>0.98*$G$3/N531*206265</f>
        <v>#DIV/0!</v>
      </c>
    </row>
    <row r="532" spans="1:15" s="58" customFormat="1" ht="12">
      <c r="A532" s="40">
        <v>522</v>
      </c>
      <c r="B532" s="40">
        <f>blismm!P525</f>
        <v>7103</v>
      </c>
      <c r="C532" s="28">
        <f>B532/(32766/2)</f>
        <v>0.4335591771958738</v>
      </c>
      <c r="D532" s="17">
        <f>SQRT(2*LN(1/C532))</f>
        <v>1.2928472313637474</v>
      </c>
      <c r="E532" s="11">
        <f>D532*$U$24</f>
        <v>1.3333456708862168</v>
      </c>
      <c r="F532">
        <f>blismm!K524</f>
        <v>0</v>
      </c>
      <c r="G532" s="17">
        <f>$S$26*F532</f>
        <v>0</v>
      </c>
      <c r="H532" s="30" t="e">
        <f>0.98*$G$3/I532*206265</f>
        <v>#DIV/0!</v>
      </c>
      <c r="I532" s="31">
        <f>(POWER($G$3,-1/5))*(POWER(G532*G532/($P$18*$T$2),(3/5)))*206265</f>
        <v>0</v>
      </c>
      <c r="J532">
        <f>blismm!L524</f>
        <v>0</v>
      </c>
      <c r="K532" s="17">
        <f>$S$26*J532</f>
        <v>0</v>
      </c>
      <c r="L532" s="30" t="e">
        <f>0.98*$G$3/M532*206265</f>
        <v>#DIV/0!</v>
      </c>
      <c r="M532" s="31">
        <f>(POWER($G$3,-1/5))*(POWER(K532*K532/($R$18*$T$2),(3/5)))*206265</f>
        <v>0</v>
      </c>
      <c r="N532" s="32">
        <f>(((POWER($G$3,-1/5))*(POWER(G532*G532/($P$18*$T$2),(3/5)))+(POWER($G$3,-1/5))*(POWER(K532*K532/($R$18*$T$2),(3/5))))/2)*206265</f>
        <v>0</v>
      </c>
      <c r="O532" s="30" t="e">
        <f>0.98*$G$3/N532*206265</f>
        <v>#DIV/0!</v>
      </c>
    </row>
    <row r="533" spans="1:15" s="58" customFormat="1" ht="12">
      <c r="A533" s="40">
        <v>523</v>
      </c>
      <c r="B533" s="40">
        <f>blismm!P526</f>
        <v>2831</v>
      </c>
      <c r="C533" s="28">
        <f>B533/(32766/2)</f>
        <v>0.17280107428431912</v>
      </c>
      <c r="D533" s="17">
        <f>SQRT(2*LN(1/C533))</f>
        <v>1.8738272095945048</v>
      </c>
      <c r="E533" s="11">
        <f>D533*$U$24</f>
        <v>1.9325248469350527</v>
      </c>
      <c r="F533">
        <f>blismm!K525</f>
        <v>0</v>
      </c>
      <c r="G533" s="17">
        <f>$S$26*F533</f>
        <v>0</v>
      </c>
      <c r="H533" s="30" t="e">
        <f>0.98*$G$3/I533*206265</f>
        <v>#DIV/0!</v>
      </c>
      <c r="I533" s="31">
        <f>(POWER($G$3,-1/5))*(POWER(G533*G533/($P$18*$T$2),(3/5)))*206265</f>
        <v>0</v>
      </c>
      <c r="J533">
        <f>blismm!L525</f>
        <v>0</v>
      </c>
      <c r="K533" s="17">
        <f>$S$26*J533</f>
        <v>0</v>
      </c>
      <c r="L533" s="30" t="e">
        <f>0.98*$G$3/M533*206265</f>
        <v>#DIV/0!</v>
      </c>
      <c r="M533" s="31">
        <f>(POWER($G$3,-1/5))*(POWER(K533*K533/($R$18*$T$2),(3/5)))*206265</f>
        <v>0</v>
      </c>
      <c r="N533" s="32">
        <f>(((POWER($G$3,-1/5))*(POWER(G533*G533/($P$18*$T$2),(3/5)))+(POWER($G$3,-1/5))*(POWER(K533*K533/($R$18*$T$2),(3/5))))/2)*206265</f>
        <v>0</v>
      </c>
      <c r="O533" s="30" t="e">
        <f>0.98*$G$3/N533*206265</f>
        <v>#DIV/0!</v>
      </c>
    </row>
    <row r="534" spans="1:15" s="58" customFormat="1" ht="12">
      <c r="A534" s="40">
        <v>524</v>
      </c>
      <c r="B534" s="40">
        <f>blismm!P527</f>
        <v>7973</v>
      </c>
      <c r="C534" s="28">
        <f>B534/(32766/2)</f>
        <v>0.4866630043337606</v>
      </c>
      <c r="D534" s="17">
        <f>SQRT(2*LN(1/C534))</f>
        <v>1.200152805535835</v>
      </c>
      <c r="E534" s="11">
        <f>D534*$U$24</f>
        <v>1.2377475921692451</v>
      </c>
      <c r="F534">
        <f>blismm!K526</f>
        <v>0</v>
      </c>
      <c r="G534" s="17">
        <f>$S$26*F534</f>
        <v>0</v>
      </c>
      <c r="H534" s="30" t="e">
        <f>0.98*$G$3/I534*206265</f>
        <v>#DIV/0!</v>
      </c>
      <c r="I534" s="31">
        <f>(POWER($G$3,-1/5))*(POWER(G534*G534/($P$18*$T$2),(3/5)))*206265</f>
        <v>0</v>
      </c>
      <c r="J534">
        <f>blismm!L526</f>
        <v>0</v>
      </c>
      <c r="K534" s="17">
        <f>$S$26*J534</f>
        <v>0</v>
      </c>
      <c r="L534" s="30" t="e">
        <f>0.98*$G$3/M534*206265</f>
        <v>#DIV/0!</v>
      </c>
      <c r="M534" s="31">
        <f>(POWER($G$3,-1/5))*(POWER(K534*K534/($R$18*$T$2),(3/5)))*206265</f>
        <v>0</v>
      </c>
      <c r="N534" s="32">
        <f>(((POWER($G$3,-1/5))*(POWER(G534*G534/($P$18*$T$2),(3/5)))+(POWER($G$3,-1/5))*(POWER(K534*K534/($R$18*$T$2),(3/5))))/2)*206265</f>
        <v>0</v>
      </c>
      <c r="O534" s="30" t="e">
        <f>0.98*$G$3/N534*206265</f>
        <v>#DIV/0!</v>
      </c>
    </row>
    <row r="535" spans="1:15" s="58" customFormat="1" ht="12">
      <c r="A535" s="40">
        <v>525</v>
      </c>
      <c r="B535" s="40">
        <f>blismm!P528</f>
        <v>9360</v>
      </c>
      <c r="C535" s="28">
        <f>B535/(32766/2)</f>
        <v>0.5713239333455411</v>
      </c>
      <c r="D535" s="17">
        <f>SQRT(2*LN(1/C535))</f>
        <v>1.058110505900613</v>
      </c>
      <c r="E535" s="11">
        <f>D535*$U$24</f>
        <v>1.0912558174979499</v>
      </c>
      <c r="F535">
        <f>blismm!K527</f>
        <v>0</v>
      </c>
      <c r="G535" s="17">
        <f>$S$26*F535</f>
        <v>0</v>
      </c>
      <c r="H535" s="30" t="e">
        <f>0.98*$G$3/I535*206265</f>
        <v>#DIV/0!</v>
      </c>
      <c r="I535" s="31">
        <f>(POWER($G$3,-1/5))*(POWER(G535*G535/($P$18*$T$2),(3/5)))*206265</f>
        <v>0</v>
      </c>
      <c r="J535">
        <f>blismm!L527</f>
        <v>0</v>
      </c>
      <c r="K535" s="17">
        <f>$S$26*J535</f>
        <v>0</v>
      </c>
      <c r="L535" s="30" t="e">
        <f>0.98*$G$3/M535*206265</f>
        <v>#DIV/0!</v>
      </c>
      <c r="M535" s="31">
        <f>(POWER($G$3,-1/5))*(POWER(K535*K535/($R$18*$T$2),(3/5)))*206265</f>
        <v>0</v>
      </c>
      <c r="N535" s="32">
        <f>(((POWER($G$3,-1/5))*(POWER(G535*G535/($P$18*$T$2),(3/5)))+(POWER($G$3,-1/5))*(POWER(K535*K535/($R$18*$T$2),(3/5))))/2)*206265</f>
        <v>0</v>
      </c>
      <c r="O535" s="30" t="e">
        <f>0.98*$G$3/N535*206265</f>
        <v>#DIV/0!</v>
      </c>
    </row>
    <row r="536" spans="1:15" s="58" customFormat="1" ht="12">
      <c r="A536" s="40">
        <v>526</v>
      </c>
      <c r="B536" s="40">
        <f>blismm!P529</f>
        <v>8397</v>
      </c>
      <c r="C536" s="28">
        <f>B536/(32766/2)</f>
        <v>0.5125434902032595</v>
      </c>
      <c r="D536" s="17">
        <f>SQRT(2*LN(1/C536))</f>
        <v>1.1561744787329464</v>
      </c>
      <c r="E536" s="11">
        <f>D536*$U$24</f>
        <v>1.192391644279256</v>
      </c>
      <c r="F536">
        <f>blismm!K528</f>
        <v>0</v>
      </c>
      <c r="G536" s="17">
        <f>$S$26*F536</f>
        <v>0</v>
      </c>
      <c r="H536" s="30" t="e">
        <f>0.98*$G$3/I536*206265</f>
        <v>#DIV/0!</v>
      </c>
      <c r="I536" s="31">
        <f>(POWER($G$3,-1/5))*(POWER(G536*G536/($P$18*$T$2),(3/5)))*206265</f>
        <v>0</v>
      </c>
      <c r="J536">
        <f>blismm!L528</f>
        <v>0</v>
      </c>
      <c r="K536" s="17">
        <f>$S$26*J536</f>
        <v>0</v>
      </c>
      <c r="L536" s="30" t="e">
        <f>0.98*$G$3/M536*206265</f>
        <v>#DIV/0!</v>
      </c>
      <c r="M536" s="31">
        <f>(POWER($G$3,-1/5))*(POWER(K536*K536/($R$18*$T$2),(3/5)))*206265</f>
        <v>0</v>
      </c>
      <c r="N536" s="32">
        <f>(((POWER($G$3,-1/5))*(POWER(G536*G536/($P$18*$T$2),(3/5)))+(POWER($G$3,-1/5))*(POWER(K536*K536/($R$18*$T$2),(3/5))))/2)*206265</f>
        <v>0</v>
      </c>
      <c r="O536" s="30" t="e">
        <f>0.98*$G$3/N536*206265</f>
        <v>#DIV/0!</v>
      </c>
    </row>
    <row r="537" spans="1:15" s="58" customFormat="1" ht="12">
      <c r="A537" s="40">
        <v>527</v>
      </c>
      <c r="B537" s="40">
        <f>blismm!P530</f>
        <v>4861</v>
      </c>
      <c r="C537" s="28">
        <f>B537/(32766/2)</f>
        <v>0.2967100042727217</v>
      </c>
      <c r="D537" s="17">
        <f>SQRT(2*LN(1/C537))</f>
        <v>1.5588457484785387</v>
      </c>
      <c r="E537" s="11">
        <f>D537*$U$24</f>
        <v>1.607676591549629</v>
      </c>
      <c r="F537">
        <f>blismm!K529</f>
        <v>0</v>
      </c>
      <c r="G537" s="17">
        <f>$S$26*F537</f>
        <v>0</v>
      </c>
      <c r="H537" s="30" t="e">
        <f>0.98*$G$3/I537*206265</f>
        <v>#DIV/0!</v>
      </c>
      <c r="I537" s="31">
        <f>(POWER($G$3,-1/5))*(POWER(G537*G537/($P$18*$T$2),(3/5)))*206265</f>
        <v>0</v>
      </c>
      <c r="J537">
        <f>blismm!L529</f>
        <v>0</v>
      </c>
      <c r="K537" s="17">
        <f>$S$26*J537</f>
        <v>0</v>
      </c>
      <c r="L537" s="30" t="e">
        <f>0.98*$G$3/M537*206265</f>
        <v>#DIV/0!</v>
      </c>
      <c r="M537" s="31">
        <f>(POWER($G$3,-1/5))*(POWER(K537*K537/($R$18*$T$2),(3/5)))*206265</f>
        <v>0</v>
      </c>
      <c r="N537" s="32">
        <f>(((POWER($G$3,-1/5))*(POWER(G537*G537/($P$18*$T$2),(3/5)))+(POWER($G$3,-1/5))*(POWER(K537*K537/($R$18*$T$2),(3/5))))/2)*206265</f>
        <v>0</v>
      </c>
      <c r="O537" s="30" t="e">
        <f>0.98*$G$3/N537*206265</f>
        <v>#DIV/0!</v>
      </c>
    </row>
    <row r="538" spans="1:15" s="58" customFormat="1" ht="12">
      <c r="A538" s="40">
        <v>528</v>
      </c>
      <c r="B538" s="40">
        <f>blismm!P531</f>
        <v>4843</v>
      </c>
      <c r="C538" s="28">
        <f>B538/(32766/2)</f>
        <v>0.2956113044009034</v>
      </c>
      <c r="D538" s="17">
        <f>SQRT(2*LN(1/C538))</f>
        <v>1.5612237817923695</v>
      </c>
      <c r="E538" s="11">
        <f>D538*$U$24</f>
        <v>1.6101291167570155</v>
      </c>
      <c r="F538">
        <f>blismm!K530</f>
        <v>0</v>
      </c>
      <c r="G538" s="17">
        <f>$S$26*F538</f>
        <v>0</v>
      </c>
      <c r="H538" s="30" t="e">
        <f>0.98*$G$3/I538*206265</f>
        <v>#DIV/0!</v>
      </c>
      <c r="I538" s="31">
        <f>(POWER($G$3,-1/5))*(POWER(G538*G538/($P$18*$T$2),(3/5)))*206265</f>
        <v>0</v>
      </c>
      <c r="J538">
        <f>blismm!L530</f>
        <v>0</v>
      </c>
      <c r="K538" s="17">
        <f>$S$26*J538</f>
        <v>0</v>
      </c>
      <c r="L538" s="30" t="e">
        <f>0.98*$G$3/M538*206265</f>
        <v>#DIV/0!</v>
      </c>
      <c r="M538" s="31">
        <f>(POWER($G$3,-1/5))*(POWER(K538*K538/($R$18*$T$2),(3/5)))*206265</f>
        <v>0</v>
      </c>
      <c r="N538" s="32">
        <f>(((POWER($G$3,-1/5))*(POWER(G538*G538/($P$18*$T$2),(3/5)))+(POWER($G$3,-1/5))*(POWER(K538*K538/($R$18*$T$2),(3/5))))/2)*206265</f>
        <v>0</v>
      </c>
      <c r="O538" s="30" t="e">
        <f>0.98*$G$3/N538*206265</f>
        <v>#DIV/0!</v>
      </c>
    </row>
    <row r="539" spans="1:15" s="58" customFormat="1" ht="12">
      <c r="A539" s="40">
        <v>529</v>
      </c>
      <c r="B539" s="40">
        <f>blismm!P532</f>
        <v>6757</v>
      </c>
      <c r="C539" s="28">
        <f>B539/(32766/2)</f>
        <v>0.4124397241042544</v>
      </c>
      <c r="D539" s="17">
        <f>SQRT(2*LN(1/C539))</f>
        <v>1.3309133760452547</v>
      </c>
      <c r="E539" s="11">
        <f>D539*$U$24</f>
        <v>1.3726042375498724</v>
      </c>
      <c r="F539">
        <f>blismm!K531</f>
        <v>0</v>
      </c>
      <c r="G539" s="17">
        <f>$S$26*F539</f>
        <v>0</v>
      </c>
      <c r="H539" s="30" t="e">
        <f>0.98*$G$3/I539*206265</f>
        <v>#DIV/0!</v>
      </c>
      <c r="I539" s="31">
        <f>(POWER($G$3,-1/5))*(POWER(G539*G539/($P$18*$T$2),(3/5)))*206265</f>
        <v>0</v>
      </c>
      <c r="J539">
        <f>blismm!L531</f>
        <v>0</v>
      </c>
      <c r="K539" s="17">
        <f>$S$26*J539</f>
        <v>0</v>
      </c>
      <c r="L539" s="30" t="e">
        <f>0.98*$G$3/M539*206265</f>
        <v>#DIV/0!</v>
      </c>
      <c r="M539" s="31">
        <f>(POWER($G$3,-1/5))*(POWER(K539*K539/($R$18*$T$2),(3/5)))*206265</f>
        <v>0</v>
      </c>
      <c r="N539" s="32">
        <f>(((POWER($G$3,-1/5))*(POWER(G539*G539/($P$18*$T$2),(3/5)))+(POWER($G$3,-1/5))*(POWER(K539*K539/($R$18*$T$2),(3/5))))/2)*206265</f>
        <v>0</v>
      </c>
      <c r="O539" s="30" t="e">
        <f>0.98*$G$3/N539*206265</f>
        <v>#DIV/0!</v>
      </c>
    </row>
    <row r="540" spans="1:15" s="58" customFormat="1" ht="12">
      <c r="A540" s="40">
        <v>530</v>
      </c>
      <c r="B540" s="40">
        <f>blismm!P533</f>
        <v>6363</v>
      </c>
      <c r="C540" s="28">
        <f>B540/(32766/2)</f>
        <v>0.38839040468778613</v>
      </c>
      <c r="D540" s="17">
        <f>SQRT(2*LN(1/C540))</f>
        <v>1.3753139624009285</v>
      </c>
      <c r="E540" s="11">
        <f>D540*$U$24</f>
        <v>1.4183956722731377</v>
      </c>
      <c r="F540">
        <f>blismm!K532</f>
        <v>0</v>
      </c>
      <c r="G540" s="17">
        <f>$S$26*F540</f>
        <v>0</v>
      </c>
      <c r="H540" s="30" t="e">
        <f>0.98*$G$3/I540*206265</f>
        <v>#DIV/0!</v>
      </c>
      <c r="I540" s="31">
        <f>(POWER($G$3,-1/5))*(POWER(G540*G540/($P$18*$T$2),(3/5)))*206265</f>
        <v>0</v>
      </c>
      <c r="J540">
        <f>blismm!L532</f>
        <v>0</v>
      </c>
      <c r="K540" s="17">
        <f>$S$26*J540</f>
        <v>0</v>
      </c>
      <c r="L540" s="30" t="e">
        <f>0.98*$G$3/M540*206265</f>
        <v>#DIV/0!</v>
      </c>
      <c r="M540" s="31">
        <f>(POWER($G$3,-1/5))*(POWER(K540*K540/($R$18*$T$2),(3/5)))*206265</f>
        <v>0</v>
      </c>
      <c r="N540" s="32">
        <f>(((POWER($G$3,-1/5))*(POWER(G540*G540/($P$18*$T$2),(3/5)))+(POWER($G$3,-1/5))*(POWER(K540*K540/($R$18*$T$2),(3/5))))/2)*206265</f>
        <v>0</v>
      </c>
      <c r="O540" s="30" t="e">
        <f>0.98*$G$3/N540*206265</f>
        <v>#DIV/0!</v>
      </c>
    </row>
    <row r="541" spans="1:15" s="58" customFormat="1" ht="12">
      <c r="A541" s="40">
        <v>531</v>
      </c>
      <c r="B541" s="40">
        <f>blismm!P534</f>
        <v>5395</v>
      </c>
      <c r="C541" s="28">
        <f>B541/(32766/2)</f>
        <v>0.32930476713666607</v>
      </c>
      <c r="D541" s="17">
        <f>SQRT(2*LN(1/C541))</f>
        <v>1.4904842254301307</v>
      </c>
      <c r="E541" s="11">
        <f>D541*$U$24</f>
        <v>1.5371736437917296</v>
      </c>
      <c r="F541">
        <f>blismm!K533</f>
        <v>0</v>
      </c>
      <c r="G541" s="17">
        <f>$S$26*F541</f>
        <v>0</v>
      </c>
      <c r="H541" s="30" t="e">
        <f>0.98*$G$3/I541*206265</f>
        <v>#DIV/0!</v>
      </c>
      <c r="I541" s="31">
        <f>(POWER($G$3,-1/5))*(POWER(G541*G541/($P$18*$T$2),(3/5)))*206265</f>
        <v>0</v>
      </c>
      <c r="J541">
        <f>blismm!L533</f>
        <v>0</v>
      </c>
      <c r="K541" s="17">
        <f>$S$26*J541</f>
        <v>0</v>
      </c>
      <c r="L541" s="30" t="e">
        <f>0.98*$G$3/M541*206265</f>
        <v>#DIV/0!</v>
      </c>
      <c r="M541" s="31">
        <f>(POWER($G$3,-1/5))*(POWER(K541*K541/($R$18*$T$2),(3/5)))*206265</f>
        <v>0</v>
      </c>
      <c r="N541" s="32">
        <f>(((POWER($G$3,-1/5))*(POWER(G541*G541/($P$18*$T$2),(3/5)))+(POWER($G$3,-1/5))*(POWER(K541*K541/($R$18*$T$2),(3/5))))/2)*206265</f>
        <v>0</v>
      </c>
      <c r="O541" s="30" t="e">
        <f>0.98*$G$3/N541*206265</f>
        <v>#DIV/0!</v>
      </c>
    </row>
    <row r="542" spans="1:15" s="58" customFormat="1" ht="12">
      <c r="A542" s="40">
        <v>532</v>
      </c>
      <c r="B542" s="40">
        <f>blismm!P535</f>
        <v>5204</v>
      </c>
      <c r="C542" s="28">
        <f>B542/(32766/2)</f>
        <v>0.317646340719038</v>
      </c>
      <c r="D542" s="17">
        <f>SQRT(2*LN(1/C542))</f>
        <v>1.5144745961473685</v>
      </c>
      <c r="E542" s="11">
        <f>D542*$U$24</f>
        <v>1.5619155128716848</v>
      </c>
      <c r="F542">
        <f>blismm!K534</f>
        <v>0</v>
      </c>
      <c r="G542" s="17">
        <f>$S$26*F542</f>
        <v>0</v>
      </c>
      <c r="H542" s="30" t="e">
        <f>0.98*$G$3/I542*206265</f>
        <v>#DIV/0!</v>
      </c>
      <c r="I542" s="31">
        <f>(POWER($G$3,-1/5))*(POWER(G542*G542/($P$18*$T$2),(3/5)))*206265</f>
        <v>0</v>
      </c>
      <c r="J542">
        <f>blismm!L534</f>
        <v>0</v>
      </c>
      <c r="K542" s="17">
        <f>$S$26*J542</f>
        <v>0</v>
      </c>
      <c r="L542" s="30" t="e">
        <f>0.98*$G$3/M542*206265</f>
        <v>#DIV/0!</v>
      </c>
      <c r="M542" s="31">
        <f>(POWER($G$3,-1/5))*(POWER(K542*K542/($R$18*$T$2),(3/5)))*206265</f>
        <v>0</v>
      </c>
      <c r="N542" s="32">
        <f>(((POWER($G$3,-1/5))*(POWER(G542*G542/($P$18*$T$2),(3/5)))+(POWER($G$3,-1/5))*(POWER(K542*K542/($R$18*$T$2),(3/5))))/2)*206265</f>
        <v>0</v>
      </c>
      <c r="O542" s="30" t="e">
        <f>0.98*$G$3/N542*206265</f>
        <v>#DIV/0!</v>
      </c>
    </row>
    <row r="543" spans="1:15" s="58" customFormat="1" ht="12">
      <c r="A543" s="40">
        <v>533</v>
      </c>
      <c r="B543" s="40">
        <f>blismm!P536</f>
        <v>2392</v>
      </c>
      <c r="C543" s="28">
        <f>B543/(32766/2)</f>
        <v>0.14600500518830495</v>
      </c>
      <c r="D543" s="17">
        <f>SQRT(2*LN(1/C543))</f>
        <v>1.9616902791978865</v>
      </c>
      <c r="E543" s="11">
        <f>D543*$U$24</f>
        <v>2.0231402271937604</v>
      </c>
      <c r="F543">
        <f>blismm!K535</f>
        <v>0</v>
      </c>
      <c r="G543" s="17">
        <f>$S$26*F543</f>
        <v>0</v>
      </c>
      <c r="H543" s="30" t="e">
        <f>0.98*$G$3/I543*206265</f>
        <v>#DIV/0!</v>
      </c>
      <c r="I543" s="31">
        <f>(POWER($G$3,-1/5))*(POWER(G543*G543/($P$18*$T$2),(3/5)))*206265</f>
        <v>0</v>
      </c>
      <c r="J543">
        <f>blismm!L535</f>
        <v>0</v>
      </c>
      <c r="K543" s="17">
        <f>$S$26*J543</f>
        <v>0</v>
      </c>
      <c r="L543" s="30" t="e">
        <f>0.98*$G$3/M543*206265</f>
        <v>#DIV/0!</v>
      </c>
      <c r="M543" s="31">
        <f>(POWER($G$3,-1/5))*(POWER(K543*K543/($R$18*$T$2),(3/5)))*206265</f>
        <v>0</v>
      </c>
      <c r="N543" s="32">
        <f>(((POWER($G$3,-1/5))*(POWER(G543*G543/($P$18*$T$2),(3/5)))+(POWER($G$3,-1/5))*(POWER(K543*K543/($R$18*$T$2),(3/5))))/2)*206265</f>
        <v>0</v>
      </c>
      <c r="O543" s="30" t="e">
        <f>0.98*$G$3/N543*206265</f>
        <v>#DIV/0!</v>
      </c>
    </row>
    <row r="544" spans="1:15" s="58" customFormat="1" ht="12">
      <c r="A544" s="40">
        <v>534</v>
      </c>
      <c r="B544" s="40">
        <f>blismm!P537</f>
        <v>3185</v>
      </c>
      <c r="C544" s="28">
        <f>B544/(32766/2)</f>
        <v>0.19440883843007997</v>
      </c>
      <c r="D544" s="17">
        <f>SQRT(2*LN(1/C544))</f>
        <v>1.8098574103028116</v>
      </c>
      <c r="E544" s="11">
        <f>D544*$U$24</f>
        <v>1.8665511936805472</v>
      </c>
      <c r="F544">
        <f>blismm!K536</f>
        <v>0</v>
      </c>
      <c r="G544" s="17">
        <f>$S$26*F544</f>
        <v>0</v>
      </c>
      <c r="H544" s="30" t="e">
        <f>0.98*$G$3/I544*206265</f>
        <v>#DIV/0!</v>
      </c>
      <c r="I544" s="31">
        <f>(POWER($G$3,-1/5))*(POWER(G544*G544/($P$18*$T$2),(3/5)))*206265</f>
        <v>0</v>
      </c>
      <c r="J544">
        <f>blismm!L536</f>
        <v>0</v>
      </c>
      <c r="K544" s="17">
        <f>$S$26*J544</f>
        <v>0</v>
      </c>
      <c r="L544" s="30" t="e">
        <f>0.98*$G$3/M544*206265</f>
        <v>#DIV/0!</v>
      </c>
      <c r="M544" s="31">
        <f>(POWER($G$3,-1/5))*(POWER(K544*K544/($R$18*$T$2),(3/5)))*206265</f>
        <v>0</v>
      </c>
      <c r="N544" s="32">
        <f>(((POWER($G$3,-1/5))*(POWER(G544*G544/($P$18*$T$2),(3/5)))+(POWER($G$3,-1/5))*(POWER(K544*K544/($R$18*$T$2),(3/5))))/2)*206265</f>
        <v>0</v>
      </c>
      <c r="O544" s="30" t="e">
        <f>0.98*$G$3/N544*206265</f>
        <v>#DIV/0!</v>
      </c>
    </row>
    <row r="545" spans="1:15" s="58" customFormat="1" ht="12">
      <c r="A545" s="40">
        <v>535</v>
      </c>
      <c r="B545" s="40">
        <f>blismm!P538</f>
        <v>5673</v>
      </c>
      <c r="C545" s="28">
        <f>B545/(32766/2)</f>
        <v>0.34627357626808275</v>
      </c>
      <c r="D545" s="17">
        <f>SQRT(2*LN(1/C545))</f>
        <v>1.4563832829950336</v>
      </c>
      <c r="E545" s="11">
        <f>D545*$U$24</f>
        <v>1.5020044893348532</v>
      </c>
      <c r="F545">
        <f>blismm!K537</f>
        <v>0</v>
      </c>
      <c r="G545" s="17">
        <f>$S$26*F545</f>
        <v>0</v>
      </c>
      <c r="H545" s="30" t="e">
        <f>0.98*$G$3/I545*206265</f>
        <v>#DIV/0!</v>
      </c>
      <c r="I545" s="31">
        <f>(POWER($G$3,-1/5))*(POWER(G545*G545/($P$18*$T$2),(3/5)))*206265</f>
        <v>0</v>
      </c>
      <c r="J545">
        <f>blismm!L537</f>
        <v>0</v>
      </c>
      <c r="K545" s="17">
        <f>$S$26*J545</f>
        <v>0</v>
      </c>
      <c r="L545" s="30" t="e">
        <f>0.98*$G$3/M545*206265</f>
        <v>#DIV/0!</v>
      </c>
      <c r="M545" s="31">
        <f>(POWER($G$3,-1/5))*(POWER(K545*K545/($R$18*$T$2),(3/5)))*206265</f>
        <v>0</v>
      </c>
      <c r="N545" s="32">
        <f>(((POWER($G$3,-1/5))*(POWER(G545*G545/($P$18*$T$2),(3/5)))+(POWER($G$3,-1/5))*(POWER(K545*K545/($R$18*$T$2),(3/5))))/2)*206265</f>
        <v>0</v>
      </c>
      <c r="O545" s="30" t="e">
        <f>0.98*$G$3/N545*206265</f>
        <v>#DIV/0!</v>
      </c>
    </row>
    <row r="546" spans="1:15" s="58" customFormat="1" ht="12">
      <c r="A546" s="40">
        <v>536</v>
      </c>
      <c r="B546" s="40">
        <f>blismm!P539</f>
        <v>4878</v>
      </c>
      <c r="C546" s="28">
        <f>B546/(32766/2)</f>
        <v>0.2977476652627724</v>
      </c>
      <c r="D546" s="17">
        <f>SQRT(2*LN(1/C546))</f>
        <v>1.5566045818025833</v>
      </c>
      <c r="E546" s="11">
        <f>D546*$U$24</f>
        <v>1.6053652203275492</v>
      </c>
      <c r="F546">
        <f>blismm!K538</f>
        <v>0</v>
      </c>
      <c r="G546" s="17">
        <f>$S$26*F546</f>
        <v>0</v>
      </c>
      <c r="H546" s="30" t="e">
        <f>0.98*$G$3/I546*206265</f>
        <v>#DIV/0!</v>
      </c>
      <c r="I546" s="31">
        <f>(POWER($G$3,-1/5))*(POWER(G546*G546/($P$18*$T$2),(3/5)))*206265</f>
        <v>0</v>
      </c>
      <c r="J546">
        <f>blismm!L538</f>
        <v>0</v>
      </c>
      <c r="K546" s="17">
        <f>$S$26*J546</f>
        <v>0</v>
      </c>
      <c r="L546" s="30" t="e">
        <f>0.98*$G$3/M546*206265</f>
        <v>#DIV/0!</v>
      </c>
      <c r="M546" s="31">
        <f>(POWER($G$3,-1/5))*(POWER(K546*K546/($R$18*$T$2),(3/5)))*206265</f>
        <v>0</v>
      </c>
      <c r="N546" s="32">
        <f>(((POWER($G$3,-1/5))*(POWER(G546*G546/($P$18*$T$2),(3/5)))+(POWER($G$3,-1/5))*(POWER(K546*K546/($R$18*$T$2),(3/5))))/2)*206265</f>
        <v>0</v>
      </c>
      <c r="O546" s="30" t="e">
        <f>0.98*$G$3/N546*206265</f>
        <v>#DIV/0!</v>
      </c>
    </row>
    <row r="547" spans="1:15" s="58" customFormat="1" ht="12">
      <c r="A547" s="40">
        <v>537</v>
      </c>
      <c r="B547" s="40">
        <f>blismm!P540</f>
        <v>9284</v>
      </c>
      <c r="C547" s="28">
        <f>B547/(32766/2)</f>
        <v>0.566684978331197</v>
      </c>
      <c r="D547" s="17">
        <f>SQRT(2*LN(1/C547))</f>
        <v>1.065787711906959</v>
      </c>
      <c r="E547" s="11">
        <f>D547*$U$24</f>
        <v>1.0991735119824446</v>
      </c>
      <c r="F547">
        <f>blismm!K539</f>
        <v>0</v>
      </c>
      <c r="G547" s="17">
        <f>$S$26*F547</f>
        <v>0</v>
      </c>
      <c r="H547" s="30" t="e">
        <f>0.98*$G$3/I547*206265</f>
        <v>#DIV/0!</v>
      </c>
      <c r="I547" s="31">
        <f>(POWER($G$3,-1/5))*(POWER(G547*G547/($P$18*$T$2),(3/5)))*206265</f>
        <v>0</v>
      </c>
      <c r="J547">
        <f>blismm!L539</f>
        <v>0</v>
      </c>
      <c r="K547" s="17">
        <f>$S$26*J547</f>
        <v>0</v>
      </c>
      <c r="L547" s="30" t="e">
        <f>0.98*$G$3/M547*206265</f>
        <v>#DIV/0!</v>
      </c>
      <c r="M547" s="31">
        <f>(POWER($G$3,-1/5))*(POWER(K547*K547/($R$18*$T$2),(3/5)))*206265</f>
        <v>0</v>
      </c>
      <c r="N547" s="32">
        <f>(((POWER($G$3,-1/5))*(POWER(G547*G547/($P$18*$T$2),(3/5)))+(POWER($G$3,-1/5))*(POWER(K547*K547/($R$18*$T$2),(3/5))))/2)*206265</f>
        <v>0</v>
      </c>
      <c r="O547" s="30" t="e">
        <f>0.98*$G$3/N547*206265</f>
        <v>#DIV/0!</v>
      </c>
    </row>
    <row r="548" spans="1:15" s="58" customFormat="1" ht="12">
      <c r="A548" s="40">
        <v>538</v>
      </c>
      <c r="B548" s="40">
        <f>blismm!P541</f>
        <v>6094</v>
      </c>
      <c r="C548" s="28">
        <f>B548/(32766/2)</f>
        <v>0.3719709454922786</v>
      </c>
      <c r="D548" s="17">
        <f>SQRT(2*LN(1/C548))</f>
        <v>1.406370883710701</v>
      </c>
      <c r="E548" s="11">
        <f>D548*$U$24</f>
        <v>1.4504254516429387</v>
      </c>
      <c r="F548">
        <f>blismm!K540</f>
        <v>0</v>
      </c>
      <c r="G548" s="17">
        <f>$S$26*F548</f>
        <v>0</v>
      </c>
      <c r="H548" s="30" t="e">
        <f>0.98*$G$3/I548*206265</f>
        <v>#DIV/0!</v>
      </c>
      <c r="I548" s="31">
        <f>(POWER($G$3,-1/5))*(POWER(G548*G548/($P$18*$T$2),(3/5)))*206265</f>
        <v>0</v>
      </c>
      <c r="J548">
        <f>blismm!L540</f>
        <v>0</v>
      </c>
      <c r="K548" s="17">
        <f>$S$26*J548</f>
        <v>0</v>
      </c>
      <c r="L548" s="30" t="e">
        <f>0.98*$G$3/M548*206265</f>
        <v>#DIV/0!</v>
      </c>
      <c r="M548" s="31">
        <f>(POWER($G$3,-1/5))*(POWER(K548*K548/($R$18*$T$2),(3/5)))*206265</f>
        <v>0</v>
      </c>
      <c r="N548" s="32">
        <f>(((POWER($G$3,-1/5))*(POWER(G548*G548/($P$18*$T$2),(3/5)))+(POWER($G$3,-1/5))*(POWER(K548*K548/($R$18*$T$2),(3/5))))/2)*206265</f>
        <v>0</v>
      </c>
      <c r="O548" s="30" t="e">
        <f>0.98*$G$3/N548*206265</f>
        <v>#DIV/0!</v>
      </c>
    </row>
    <row r="549" spans="1:15" s="58" customFormat="1" ht="12">
      <c r="A549" s="40">
        <v>539</v>
      </c>
      <c r="B549" s="40">
        <f>blismm!P542</f>
        <v>5212</v>
      </c>
      <c r="C549" s="28">
        <f>B549/(32766/2)</f>
        <v>0.3181346517731795</v>
      </c>
      <c r="D549" s="17">
        <f>SQRT(2*LN(1/C549))</f>
        <v>1.5134599780473401</v>
      </c>
      <c r="E549" s="11">
        <f>D549*$U$24</f>
        <v>1.5608691118596731</v>
      </c>
      <c r="F549">
        <f>blismm!K541</f>
        <v>0</v>
      </c>
      <c r="G549" s="17">
        <f>$S$26*F549</f>
        <v>0</v>
      </c>
      <c r="H549" s="30" t="e">
        <f>0.98*$G$3/I549*206265</f>
        <v>#DIV/0!</v>
      </c>
      <c r="I549" s="31">
        <f>(POWER($G$3,-1/5))*(POWER(G549*G549/($P$18*$T$2),(3/5)))*206265</f>
        <v>0</v>
      </c>
      <c r="J549">
        <f>blismm!L541</f>
        <v>0</v>
      </c>
      <c r="K549" s="17">
        <f>$S$26*J549</f>
        <v>0</v>
      </c>
      <c r="L549" s="30" t="e">
        <f>0.98*$G$3/M549*206265</f>
        <v>#DIV/0!</v>
      </c>
      <c r="M549" s="31">
        <f>(POWER($G$3,-1/5))*(POWER(K549*K549/($R$18*$T$2),(3/5)))*206265</f>
        <v>0</v>
      </c>
      <c r="N549" s="32">
        <f>(((POWER($G$3,-1/5))*(POWER(G549*G549/($P$18*$T$2),(3/5)))+(POWER($G$3,-1/5))*(POWER(K549*K549/($R$18*$T$2),(3/5))))/2)*206265</f>
        <v>0</v>
      </c>
      <c r="O549" s="30" t="e">
        <f>0.98*$G$3/N549*206265</f>
        <v>#DIV/0!</v>
      </c>
    </row>
    <row r="550" spans="1:15" s="58" customFormat="1" ht="12">
      <c r="A550" s="40">
        <v>540</v>
      </c>
      <c r="B550" s="40">
        <f>blismm!P543</f>
        <v>9822</v>
      </c>
      <c r="C550" s="28">
        <f>B550/(32766/2)</f>
        <v>0.5995238967222121</v>
      </c>
      <c r="D550" s="17">
        <f>SQRT(2*LN(1/C550))</f>
        <v>1.011552711647864</v>
      </c>
      <c r="E550" s="11">
        <f>D550*$U$24</f>
        <v>1.0432396003402333</v>
      </c>
      <c r="F550">
        <f>blismm!K542</f>
        <v>0</v>
      </c>
      <c r="G550" s="17">
        <f>$S$26*F550</f>
        <v>0</v>
      </c>
      <c r="H550" s="30" t="e">
        <f>0.98*$G$3/I550*206265</f>
        <v>#DIV/0!</v>
      </c>
      <c r="I550" s="31">
        <f>(POWER($G$3,-1/5))*(POWER(G550*G550/($P$18*$T$2),(3/5)))*206265</f>
        <v>0</v>
      </c>
      <c r="J550">
        <f>blismm!L542</f>
        <v>0</v>
      </c>
      <c r="K550" s="17">
        <f>$S$26*J550</f>
        <v>0</v>
      </c>
      <c r="L550" s="30" t="e">
        <f>0.98*$G$3/M550*206265</f>
        <v>#DIV/0!</v>
      </c>
      <c r="M550" s="31">
        <f>(POWER($G$3,-1/5))*(POWER(K550*K550/($R$18*$T$2),(3/5)))*206265</f>
        <v>0</v>
      </c>
      <c r="N550" s="32">
        <f>(((POWER($G$3,-1/5))*(POWER(G550*G550/($P$18*$T$2),(3/5)))+(POWER($G$3,-1/5))*(POWER(K550*K550/($R$18*$T$2),(3/5))))/2)*206265</f>
        <v>0</v>
      </c>
      <c r="O550" s="30" t="e">
        <f>0.98*$G$3/N550*206265</f>
        <v>#DIV/0!</v>
      </c>
    </row>
    <row r="551" spans="1:15" s="58" customFormat="1" ht="12">
      <c r="A551" s="40">
        <v>541</v>
      </c>
      <c r="B551" s="40">
        <f>blismm!P544</f>
        <v>9358</v>
      </c>
      <c r="C551" s="28">
        <f>B551/(32766/2)</f>
        <v>0.5712018555820058</v>
      </c>
      <c r="D551" s="17">
        <f>SQRT(2*LN(1/C551))</f>
        <v>1.0583124485652635</v>
      </c>
      <c r="E551" s="11">
        <f>D551*$U$24</f>
        <v>1.0914640860165705</v>
      </c>
      <c r="F551">
        <f>blismm!K543</f>
        <v>0</v>
      </c>
      <c r="G551" s="17">
        <f>$S$26*F551</f>
        <v>0</v>
      </c>
      <c r="H551" s="30" t="e">
        <f>0.98*$G$3/I551*206265</f>
        <v>#DIV/0!</v>
      </c>
      <c r="I551" s="31">
        <f>(POWER($G$3,-1/5))*(POWER(G551*G551/($P$18*$T$2),(3/5)))*206265</f>
        <v>0</v>
      </c>
      <c r="J551">
        <f>blismm!L543</f>
        <v>0</v>
      </c>
      <c r="K551" s="17">
        <f>$S$26*J551</f>
        <v>0</v>
      </c>
      <c r="L551" s="30" t="e">
        <f>0.98*$G$3/M551*206265</f>
        <v>#DIV/0!</v>
      </c>
      <c r="M551" s="31">
        <f>(POWER($G$3,-1/5))*(POWER(K551*K551/($R$18*$T$2),(3/5)))*206265</f>
        <v>0</v>
      </c>
      <c r="N551" s="32">
        <f>(((POWER($G$3,-1/5))*(POWER(G551*G551/($P$18*$T$2),(3/5)))+(POWER($G$3,-1/5))*(POWER(K551*K551/($R$18*$T$2),(3/5))))/2)*206265</f>
        <v>0</v>
      </c>
      <c r="O551" s="30" t="e">
        <f>0.98*$G$3/N551*206265</f>
        <v>#DIV/0!</v>
      </c>
    </row>
    <row r="552" spans="1:15" s="58" customFormat="1" ht="12">
      <c r="A552" s="40">
        <v>542</v>
      </c>
      <c r="B552" s="40">
        <f>blismm!P545</f>
        <v>3288</v>
      </c>
      <c r="C552" s="28">
        <f>B552/(32766/2)</f>
        <v>0.20069584325215162</v>
      </c>
      <c r="D552" s="17">
        <f>SQRT(2*LN(1/C552))</f>
        <v>1.7921856681963466</v>
      </c>
      <c r="E552" s="11">
        <f>D552*$U$24</f>
        <v>1.8483258842525974</v>
      </c>
      <c r="F552">
        <f>blismm!K544</f>
        <v>0</v>
      </c>
      <c r="G552" s="17">
        <f>$S$26*F552</f>
        <v>0</v>
      </c>
      <c r="H552" s="30" t="e">
        <f>0.98*$G$3/I552*206265</f>
        <v>#DIV/0!</v>
      </c>
      <c r="I552" s="31">
        <f>(POWER($G$3,-1/5))*(POWER(G552*G552/($P$18*$T$2),(3/5)))*206265</f>
        <v>0</v>
      </c>
      <c r="J552">
        <f>blismm!L544</f>
        <v>0</v>
      </c>
      <c r="K552" s="17">
        <f>$S$26*J552</f>
        <v>0</v>
      </c>
      <c r="L552" s="30" t="e">
        <f>0.98*$G$3/M552*206265</f>
        <v>#DIV/0!</v>
      </c>
      <c r="M552" s="31">
        <f>(POWER($G$3,-1/5))*(POWER(K552*K552/($R$18*$T$2),(3/5)))*206265</f>
        <v>0</v>
      </c>
      <c r="N552" s="32">
        <f>(((POWER($G$3,-1/5))*(POWER(G552*G552/($P$18*$T$2),(3/5)))+(POWER($G$3,-1/5))*(POWER(K552*K552/($R$18*$T$2),(3/5))))/2)*206265</f>
        <v>0</v>
      </c>
      <c r="O552" s="30" t="e">
        <f>0.98*$G$3/N552*206265</f>
        <v>#DIV/0!</v>
      </c>
    </row>
    <row r="553" spans="1:15" s="58" customFormat="1" ht="12">
      <c r="A553" s="40">
        <v>543</v>
      </c>
      <c r="B553" s="40">
        <f>blismm!P546</f>
        <v>4339</v>
      </c>
      <c r="C553" s="28">
        <f>B553/(32766/2)</f>
        <v>0.26484770798998963</v>
      </c>
      <c r="D553" s="17">
        <f>SQRT(2*LN(1/C553))</f>
        <v>1.630092209061753</v>
      </c>
      <c r="E553" s="11">
        <f>D553*$U$24</f>
        <v>1.6811548475106124</v>
      </c>
      <c r="F553">
        <f>blismm!K545</f>
        <v>0</v>
      </c>
      <c r="G553" s="17">
        <f>$S$26*F553</f>
        <v>0</v>
      </c>
      <c r="H553" s="30" t="e">
        <f>0.98*$G$3/I553*206265</f>
        <v>#DIV/0!</v>
      </c>
      <c r="I553" s="31">
        <f>(POWER($G$3,-1/5))*(POWER(G553*G553/($P$18*$T$2),(3/5)))*206265</f>
        <v>0</v>
      </c>
      <c r="J553">
        <f>blismm!L545</f>
        <v>0</v>
      </c>
      <c r="K553" s="17">
        <f>$S$26*J553</f>
        <v>0</v>
      </c>
      <c r="L553" s="30" t="e">
        <f>0.98*$G$3/M553*206265</f>
        <v>#DIV/0!</v>
      </c>
      <c r="M553" s="31">
        <f>(POWER($G$3,-1/5))*(POWER(K553*K553/($R$18*$T$2),(3/5)))*206265</f>
        <v>0</v>
      </c>
      <c r="N553" s="32">
        <f>(((POWER($G$3,-1/5))*(POWER(G553*G553/($P$18*$T$2),(3/5)))+(POWER($G$3,-1/5))*(POWER(K553*K553/($R$18*$T$2),(3/5))))/2)*206265</f>
        <v>0</v>
      </c>
      <c r="O553" s="30" t="e">
        <f>0.98*$G$3/N553*206265</f>
        <v>#DIV/0!</v>
      </c>
    </row>
    <row r="554" spans="1:15" s="58" customFormat="1" ht="12">
      <c r="A554" s="40">
        <v>544</v>
      </c>
      <c r="B554" s="40">
        <f>blismm!P547</f>
        <v>2452</v>
      </c>
      <c r="C554" s="28">
        <f>B554/(32766/2)</f>
        <v>0.1496673380943661</v>
      </c>
      <c r="D554" s="17">
        <f>SQRT(2*LN(1/C554))</f>
        <v>1.9490203661143006</v>
      </c>
      <c r="E554" s="11">
        <f>D554*$U$24</f>
        <v>2.0100734290828313</v>
      </c>
      <c r="F554">
        <f>blismm!K546</f>
        <v>0</v>
      </c>
      <c r="G554" s="17">
        <f>$S$26*F554</f>
        <v>0</v>
      </c>
      <c r="H554" s="30" t="e">
        <f>0.98*$G$3/I554*206265</f>
        <v>#DIV/0!</v>
      </c>
      <c r="I554" s="31">
        <f>(POWER($G$3,-1/5))*(POWER(G554*G554/($P$18*$T$2),(3/5)))*206265</f>
        <v>0</v>
      </c>
      <c r="J554">
        <f>blismm!L546</f>
        <v>0</v>
      </c>
      <c r="K554" s="17">
        <f>$S$26*J554</f>
        <v>0</v>
      </c>
      <c r="L554" s="30" t="e">
        <f>0.98*$G$3/M554*206265</f>
        <v>#DIV/0!</v>
      </c>
      <c r="M554" s="31">
        <f>(POWER($G$3,-1/5))*(POWER(K554*K554/($R$18*$T$2),(3/5)))*206265</f>
        <v>0</v>
      </c>
      <c r="N554" s="32">
        <f>(((POWER($G$3,-1/5))*(POWER(G554*G554/($P$18*$T$2),(3/5)))+(POWER($G$3,-1/5))*(POWER(K554*K554/($R$18*$T$2),(3/5))))/2)*206265</f>
        <v>0</v>
      </c>
      <c r="O554" s="30" t="e">
        <f>0.98*$G$3/N554*206265</f>
        <v>#DIV/0!</v>
      </c>
    </row>
    <row r="555" spans="1:15" s="58" customFormat="1" ht="12">
      <c r="A555" s="40">
        <v>545</v>
      </c>
      <c r="B555" s="40">
        <f>blismm!P548</f>
        <v>7302</v>
      </c>
      <c r="C555" s="28">
        <f>B555/(32766/2)</f>
        <v>0.4457059146676433</v>
      </c>
      <c r="D555" s="17">
        <f>SQRT(2*LN(1/C555))</f>
        <v>1.2712953461762386</v>
      </c>
      <c r="E555" s="11">
        <f>D555*$U$24</f>
        <v>1.3111186728952093</v>
      </c>
      <c r="F555">
        <f>blismm!K547</f>
        <v>0</v>
      </c>
      <c r="G555" s="17">
        <f>$S$26*F555</f>
        <v>0</v>
      </c>
      <c r="H555" s="30" t="e">
        <f>0.98*$G$3/I555*206265</f>
        <v>#DIV/0!</v>
      </c>
      <c r="I555" s="31">
        <f>(POWER($G$3,-1/5))*(POWER(G555*G555/($P$18*$T$2),(3/5)))*206265</f>
        <v>0</v>
      </c>
      <c r="J555">
        <f>blismm!L547</f>
        <v>0</v>
      </c>
      <c r="K555" s="17">
        <f>$S$26*J555</f>
        <v>0</v>
      </c>
      <c r="L555" s="30" t="e">
        <f>0.98*$G$3/M555*206265</f>
        <v>#DIV/0!</v>
      </c>
      <c r="M555" s="31">
        <f>(POWER($G$3,-1/5))*(POWER(K555*K555/($R$18*$T$2),(3/5)))*206265</f>
        <v>0</v>
      </c>
      <c r="N555" s="32">
        <f>(((POWER($G$3,-1/5))*(POWER(G555*G555/($P$18*$T$2),(3/5)))+(POWER($G$3,-1/5))*(POWER(K555*K555/($R$18*$T$2),(3/5))))/2)*206265</f>
        <v>0</v>
      </c>
      <c r="O555" s="30" t="e">
        <f>0.98*$G$3/N555*206265</f>
        <v>#DIV/0!</v>
      </c>
    </row>
    <row r="556" spans="1:15" s="58" customFormat="1" ht="12">
      <c r="A556" s="40">
        <v>546</v>
      </c>
      <c r="B556" s="40">
        <f>blismm!P549</f>
        <v>5798</v>
      </c>
      <c r="C556" s="28">
        <f>B556/(32766/2)</f>
        <v>0.35390343648904354</v>
      </c>
      <c r="D556" s="17">
        <f>SQRT(2*LN(1/C556))</f>
        <v>1.4413404742382436</v>
      </c>
      <c r="E556" s="11">
        <f>D556*$U$24</f>
        <v>1.4864904645937567</v>
      </c>
      <c r="F556">
        <f>blismm!K548</f>
        <v>0</v>
      </c>
      <c r="G556" s="17">
        <f>$S$26*F556</f>
        <v>0</v>
      </c>
      <c r="H556" s="30" t="e">
        <f>0.98*$G$3/I556*206265</f>
        <v>#DIV/0!</v>
      </c>
      <c r="I556" s="31">
        <f>(POWER($G$3,-1/5))*(POWER(G556*G556/($P$18*$T$2),(3/5)))*206265</f>
        <v>0</v>
      </c>
      <c r="J556">
        <f>blismm!L548</f>
        <v>0</v>
      </c>
      <c r="K556" s="17">
        <f>$S$26*J556</f>
        <v>0</v>
      </c>
      <c r="L556" s="30" t="e">
        <f>0.98*$G$3/M556*206265</f>
        <v>#DIV/0!</v>
      </c>
      <c r="M556" s="31">
        <f>(POWER($G$3,-1/5))*(POWER(K556*K556/($R$18*$T$2),(3/5)))*206265</f>
        <v>0</v>
      </c>
      <c r="N556" s="32">
        <f>(((POWER($G$3,-1/5))*(POWER(G556*G556/($P$18*$T$2),(3/5)))+(POWER($G$3,-1/5))*(POWER(K556*K556/($R$18*$T$2),(3/5))))/2)*206265</f>
        <v>0</v>
      </c>
      <c r="O556" s="30" t="e">
        <f>0.98*$G$3/N556*206265</f>
        <v>#DIV/0!</v>
      </c>
    </row>
    <row r="557" spans="1:15" s="58" customFormat="1" ht="12">
      <c r="A557" s="40">
        <v>547</v>
      </c>
      <c r="B557" s="40">
        <f>blismm!P550</f>
        <v>4403</v>
      </c>
      <c r="C557" s="28">
        <f>B557/(32766/2)</f>
        <v>0.26875419642312154</v>
      </c>
      <c r="D557" s="17">
        <f>SQRT(2*LN(1/C557))</f>
        <v>1.6210848744371835</v>
      </c>
      <c r="E557" s="11">
        <f>D557*$U$24</f>
        <v>1.6718653581289284</v>
      </c>
      <c r="F557">
        <f>blismm!K549</f>
        <v>0</v>
      </c>
      <c r="G557" s="17">
        <f>$S$26*F557</f>
        <v>0</v>
      </c>
      <c r="H557" s="30" t="e">
        <f>0.98*$G$3/I557*206265</f>
        <v>#DIV/0!</v>
      </c>
      <c r="I557" s="31">
        <f>(POWER($G$3,-1/5))*(POWER(G557*G557/($P$18*$T$2),(3/5)))*206265</f>
        <v>0</v>
      </c>
      <c r="J557">
        <f>blismm!L549</f>
        <v>0</v>
      </c>
      <c r="K557" s="17">
        <f>$S$26*J557</f>
        <v>0</v>
      </c>
      <c r="L557" s="30" t="e">
        <f>0.98*$G$3/M557*206265</f>
        <v>#DIV/0!</v>
      </c>
      <c r="M557" s="31">
        <f>(POWER($G$3,-1/5))*(POWER(K557*K557/($R$18*$T$2),(3/5)))*206265</f>
        <v>0</v>
      </c>
      <c r="N557" s="32">
        <f>(((POWER($G$3,-1/5))*(POWER(G557*G557/($P$18*$T$2),(3/5)))+(POWER($G$3,-1/5))*(POWER(K557*K557/($R$18*$T$2),(3/5))))/2)*206265</f>
        <v>0</v>
      </c>
      <c r="O557" s="30" t="e">
        <f>0.98*$G$3/N557*206265</f>
        <v>#DIV/0!</v>
      </c>
    </row>
    <row r="558" spans="1:15" s="58" customFormat="1" ht="12">
      <c r="A558" s="40">
        <v>548</v>
      </c>
      <c r="B558" s="40">
        <f>blismm!P551</f>
        <v>5720</v>
      </c>
      <c r="C558" s="28">
        <f>B558/(32766/2)</f>
        <v>0.349142403711164</v>
      </c>
      <c r="D558" s="17">
        <f>SQRT(2*LN(1/C558))</f>
        <v>1.4507070044956836</v>
      </c>
      <c r="E558" s="11">
        <f>D558*$U$24</f>
        <v>1.496150401411511</v>
      </c>
      <c r="F558">
        <f>blismm!K550</f>
        <v>0</v>
      </c>
      <c r="G558" s="17">
        <f>$S$26*F558</f>
        <v>0</v>
      </c>
      <c r="H558" s="30" t="e">
        <f>0.98*$G$3/I558*206265</f>
        <v>#DIV/0!</v>
      </c>
      <c r="I558" s="31">
        <f>(POWER($G$3,-1/5))*(POWER(G558*G558/($P$18*$T$2),(3/5)))*206265</f>
        <v>0</v>
      </c>
      <c r="J558">
        <f>blismm!L550</f>
        <v>0</v>
      </c>
      <c r="K558" s="17">
        <f>$S$26*J558</f>
        <v>0</v>
      </c>
      <c r="L558" s="30" t="e">
        <f>0.98*$G$3/M558*206265</f>
        <v>#DIV/0!</v>
      </c>
      <c r="M558" s="31">
        <f>(POWER($G$3,-1/5))*(POWER(K558*K558/($R$18*$T$2),(3/5)))*206265</f>
        <v>0</v>
      </c>
      <c r="N558" s="32">
        <f>(((POWER($G$3,-1/5))*(POWER(G558*G558/($P$18*$T$2),(3/5)))+(POWER($G$3,-1/5))*(POWER(K558*K558/($R$18*$T$2),(3/5))))/2)*206265</f>
        <v>0</v>
      </c>
      <c r="O558" s="30" t="e">
        <f>0.98*$G$3/N558*206265</f>
        <v>#DIV/0!</v>
      </c>
    </row>
    <row r="559" spans="1:15" s="58" customFormat="1" ht="12">
      <c r="A559" s="40">
        <v>549</v>
      </c>
      <c r="B559" s="40">
        <f>blismm!P552</f>
        <v>6210</v>
      </c>
      <c r="C559" s="28">
        <f>B559/(32766/2)</f>
        <v>0.3790514557773302</v>
      </c>
      <c r="D559" s="17">
        <f>SQRT(2*LN(1/C559))</f>
        <v>1.392898643758934</v>
      </c>
      <c r="E559" s="11">
        <f>D559*$U$24</f>
        <v>1.4365311937746825</v>
      </c>
      <c r="F559">
        <f>blismm!K551</f>
        <v>0</v>
      </c>
      <c r="G559" s="17">
        <f>$S$26*F559</f>
        <v>0</v>
      </c>
      <c r="H559" s="30" t="e">
        <f>0.98*$G$3/I559*206265</f>
        <v>#DIV/0!</v>
      </c>
      <c r="I559" s="31">
        <f>(POWER($G$3,-1/5))*(POWER(G559*G559/($P$18*$T$2),(3/5)))*206265</f>
        <v>0</v>
      </c>
      <c r="J559">
        <f>blismm!L551</f>
        <v>0</v>
      </c>
      <c r="K559" s="17">
        <f>$S$26*J559</f>
        <v>0</v>
      </c>
      <c r="L559" s="30" t="e">
        <f>0.98*$G$3/M559*206265</f>
        <v>#DIV/0!</v>
      </c>
      <c r="M559" s="31">
        <f>(POWER($G$3,-1/5))*(POWER(K559*K559/($R$18*$T$2),(3/5)))*206265</f>
        <v>0</v>
      </c>
      <c r="N559" s="32">
        <f>(((POWER($G$3,-1/5))*(POWER(G559*G559/($P$18*$T$2),(3/5)))+(POWER($G$3,-1/5))*(POWER(K559*K559/($R$18*$T$2),(3/5))))/2)*206265</f>
        <v>0</v>
      </c>
      <c r="O559" s="30" t="e">
        <f>0.98*$G$3/N559*206265</f>
        <v>#DIV/0!</v>
      </c>
    </row>
    <row r="560" spans="1:15" s="58" customFormat="1" ht="12">
      <c r="A560" s="40">
        <v>550</v>
      </c>
      <c r="B560" s="40">
        <f>blismm!P553</f>
        <v>8478</v>
      </c>
      <c r="C560" s="28">
        <f>B560/(32766/2)</f>
        <v>0.5174876396264421</v>
      </c>
      <c r="D560" s="17">
        <f>SQRT(2*LN(1/C560))</f>
        <v>1.1478411378824867</v>
      </c>
      <c r="E560" s="11">
        <f>D560*$U$24</f>
        <v>1.1837972615266557</v>
      </c>
      <c r="F560">
        <f>blismm!K552</f>
        <v>0</v>
      </c>
      <c r="G560" s="17">
        <f>$S$26*F560</f>
        <v>0</v>
      </c>
      <c r="H560" s="30" t="e">
        <f>0.98*$G$3/I560*206265</f>
        <v>#DIV/0!</v>
      </c>
      <c r="I560" s="31">
        <f>(POWER($G$3,-1/5))*(POWER(G560*G560/($P$18*$T$2),(3/5)))*206265</f>
        <v>0</v>
      </c>
      <c r="J560">
        <f>blismm!L552</f>
        <v>0</v>
      </c>
      <c r="K560" s="17">
        <f>$S$26*J560</f>
        <v>0</v>
      </c>
      <c r="L560" s="30" t="e">
        <f>0.98*$G$3/M560*206265</f>
        <v>#DIV/0!</v>
      </c>
      <c r="M560" s="31">
        <f>(POWER($G$3,-1/5))*(POWER(K560*K560/($R$18*$T$2),(3/5)))*206265</f>
        <v>0</v>
      </c>
      <c r="N560" s="32">
        <f>(((POWER($G$3,-1/5))*(POWER(G560*G560/($P$18*$T$2),(3/5)))+(POWER($G$3,-1/5))*(POWER(K560*K560/($R$18*$T$2),(3/5))))/2)*206265</f>
        <v>0</v>
      </c>
      <c r="O560" s="30" t="e">
        <f>0.98*$G$3/N560*206265</f>
        <v>#DIV/0!</v>
      </c>
    </row>
    <row r="561" spans="1:15" s="58" customFormat="1" ht="12">
      <c r="A561" s="40">
        <v>551</v>
      </c>
      <c r="B561" s="40">
        <f>blismm!P554</f>
        <v>5609</v>
      </c>
      <c r="C561" s="28">
        <f>B561/(32766/2)</f>
        <v>0.34236708783495085</v>
      </c>
      <c r="D561" s="17">
        <f>SQRT(2*LN(1/C561))</f>
        <v>1.4641528344485943</v>
      </c>
      <c r="E561" s="11">
        <f>D561*$U$24</f>
        <v>1.5100174219876967</v>
      </c>
      <c r="F561">
        <f>blismm!K553</f>
        <v>0</v>
      </c>
      <c r="G561" s="17">
        <f>$S$26*F561</f>
        <v>0</v>
      </c>
      <c r="H561" s="30" t="e">
        <f>0.98*$G$3/I561*206265</f>
        <v>#DIV/0!</v>
      </c>
      <c r="I561" s="31">
        <f>(POWER($G$3,-1/5))*(POWER(G561*G561/($P$18*$T$2),(3/5)))*206265</f>
        <v>0</v>
      </c>
      <c r="J561">
        <f>blismm!L553</f>
        <v>0</v>
      </c>
      <c r="K561" s="17">
        <f>$S$26*J561</f>
        <v>0</v>
      </c>
      <c r="L561" s="30" t="e">
        <f>0.98*$G$3/M561*206265</f>
        <v>#DIV/0!</v>
      </c>
      <c r="M561" s="31">
        <f>(POWER($G$3,-1/5))*(POWER(K561*K561/($R$18*$T$2),(3/5)))*206265</f>
        <v>0</v>
      </c>
      <c r="N561" s="32">
        <f>(((POWER($G$3,-1/5))*(POWER(G561*G561/($P$18*$T$2),(3/5)))+(POWER($G$3,-1/5))*(POWER(K561*K561/($R$18*$T$2),(3/5))))/2)*206265</f>
        <v>0</v>
      </c>
      <c r="O561" s="30" t="e">
        <f>0.98*$G$3/N561*206265</f>
        <v>#DIV/0!</v>
      </c>
    </row>
    <row r="562" spans="1:15" s="58" customFormat="1" ht="12">
      <c r="A562" s="40">
        <v>552</v>
      </c>
      <c r="B562" s="40">
        <f>blismm!P555</f>
        <v>5906</v>
      </c>
      <c r="C562" s="28">
        <f>B562/(32766/2)</f>
        <v>0.36049563571995363</v>
      </c>
      <c r="D562" s="17">
        <f>SQRT(2*LN(1/C562))</f>
        <v>1.4284785112254195</v>
      </c>
      <c r="E562" s="11">
        <f>D562*$U$24</f>
        <v>1.4732256005895559</v>
      </c>
      <c r="F562">
        <f>blismm!K554</f>
        <v>0</v>
      </c>
      <c r="G562" s="17">
        <f>$S$26*F562</f>
        <v>0</v>
      </c>
      <c r="H562" s="30" t="e">
        <f>0.98*$G$3/I562*206265</f>
        <v>#DIV/0!</v>
      </c>
      <c r="I562" s="31">
        <f>(POWER($G$3,-1/5))*(POWER(G562*G562/($P$18*$T$2),(3/5)))*206265</f>
        <v>0</v>
      </c>
      <c r="J562">
        <f>blismm!L554</f>
        <v>0</v>
      </c>
      <c r="K562" s="17">
        <f>$S$26*J562</f>
        <v>0</v>
      </c>
      <c r="L562" s="30" t="e">
        <f>0.98*$G$3/M562*206265</f>
        <v>#DIV/0!</v>
      </c>
      <c r="M562" s="31">
        <f>(POWER($G$3,-1/5))*(POWER(K562*K562/($R$18*$T$2),(3/5)))*206265</f>
        <v>0</v>
      </c>
      <c r="N562" s="32">
        <f>(((POWER($G$3,-1/5))*(POWER(G562*G562/($P$18*$T$2),(3/5)))+(POWER($G$3,-1/5))*(POWER(K562*K562/($R$18*$T$2),(3/5))))/2)*206265</f>
        <v>0</v>
      </c>
      <c r="O562" s="30" t="e">
        <f>0.98*$G$3/N562*206265</f>
        <v>#DIV/0!</v>
      </c>
    </row>
    <row r="563" spans="1:15" s="58" customFormat="1" ht="12">
      <c r="A563" s="40">
        <v>553</v>
      </c>
      <c r="B563" s="40">
        <f>blismm!P556</f>
        <v>7680</v>
      </c>
      <c r="C563" s="28">
        <f>B563/(32766/2)</f>
        <v>0.4687786119758286</v>
      </c>
      <c r="D563" s="17">
        <f>SQRT(2*LN(1/C563))</f>
        <v>1.2309546414702255</v>
      </c>
      <c r="E563" s="11">
        <f>D563*$U$24</f>
        <v>1.2695142956142804</v>
      </c>
      <c r="F563">
        <f>blismm!K555</f>
        <v>0</v>
      </c>
      <c r="G563" s="17">
        <f>$S$26*F563</f>
        <v>0</v>
      </c>
      <c r="H563" s="30" t="e">
        <f>0.98*$G$3/I563*206265</f>
        <v>#DIV/0!</v>
      </c>
      <c r="I563" s="31">
        <f>(POWER($G$3,-1/5))*(POWER(G563*G563/($P$18*$T$2),(3/5)))*206265</f>
        <v>0</v>
      </c>
      <c r="J563">
        <f>blismm!L555</f>
        <v>0</v>
      </c>
      <c r="K563" s="17">
        <f>$S$26*J563</f>
        <v>0</v>
      </c>
      <c r="L563" s="30" t="e">
        <f>0.98*$G$3/M563*206265</f>
        <v>#DIV/0!</v>
      </c>
      <c r="M563" s="31">
        <f>(POWER($G$3,-1/5))*(POWER(K563*K563/($R$18*$T$2),(3/5)))*206265</f>
        <v>0</v>
      </c>
      <c r="N563" s="32">
        <f>(((POWER($G$3,-1/5))*(POWER(G563*G563/($P$18*$T$2),(3/5)))+(POWER($G$3,-1/5))*(POWER(K563*K563/($R$18*$T$2),(3/5))))/2)*206265</f>
        <v>0</v>
      </c>
      <c r="O563" s="30" t="e">
        <f>0.98*$G$3/N563*206265</f>
        <v>#DIV/0!</v>
      </c>
    </row>
    <row r="564" spans="1:15" s="58" customFormat="1" ht="12">
      <c r="A564" s="40">
        <v>554</v>
      </c>
      <c r="B564" s="40">
        <f>blismm!P557</f>
        <v>8860</v>
      </c>
      <c r="C564" s="28">
        <f>B564/(32766/2)</f>
        <v>0.5408044924616981</v>
      </c>
      <c r="D564" s="17">
        <f>SQRT(2*LN(1/C564))</f>
        <v>1.1087808144273932</v>
      </c>
      <c r="E564" s="11">
        <f>D564*$U$24</f>
        <v>1.1435133734393312</v>
      </c>
      <c r="F564">
        <f>blismm!K556</f>
        <v>0</v>
      </c>
      <c r="G564" s="17">
        <f>$S$26*F564</f>
        <v>0</v>
      </c>
      <c r="H564" s="30" t="e">
        <f>0.98*$G$3/I564*206265</f>
        <v>#DIV/0!</v>
      </c>
      <c r="I564" s="31">
        <f>(POWER($G$3,-1/5))*(POWER(G564*G564/($P$18*$T$2),(3/5)))*206265</f>
        <v>0</v>
      </c>
      <c r="J564">
        <f>blismm!L556</f>
        <v>0</v>
      </c>
      <c r="K564" s="17">
        <f>$S$26*J564</f>
        <v>0</v>
      </c>
      <c r="L564" s="30" t="e">
        <f>0.98*$G$3/M564*206265</f>
        <v>#DIV/0!</v>
      </c>
      <c r="M564" s="31">
        <f>(POWER($G$3,-1/5))*(POWER(K564*K564/($R$18*$T$2),(3/5)))*206265</f>
        <v>0</v>
      </c>
      <c r="N564" s="32">
        <f>(((POWER($G$3,-1/5))*(POWER(G564*G564/($P$18*$T$2),(3/5)))+(POWER($G$3,-1/5))*(POWER(K564*K564/($R$18*$T$2),(3/5))))/2)*206265</f>
        <v>0</v>
      </c>
      <c r="O564" s="30" t="e">
        <f>0.98*$G$3/N564*206265</f>
        <v>#DIV/0!</v>
      </c>
    </row>
    <row r="565" spans="1:15" s="58" customFormat="1" ht="12">
      <c r="A565" s="40">
        <v>555</v>
      </c>
      <c r="B565" s="40">
        <f>blismm!P558</f>
        <v>4881</v>
      </c>
      <c r="C565" s="28">
        <f>B565/(32766/2)</f>
        <v>0.2979307819080754</v>
      </c>
      <c r="D565" s="17">
        <f>SQRT(2*LN(1/C565))</f>
        <v>1.5562095584676994</v>
      </c>
      <c r="E565" s="11">
        <f>D565*$U$24</f>
        <v>1.6049578228867</v>
      </c>
      <c r="F565">
        <f>blismm!K557</f>
        <v>0</v>
      </c>
      <c r="G565" s="17">
        <f>$S$26*F565</f>
        <v>0</v>
      </c>
      <c r="H565" s="30" t="e">
        <f>0.98*$G$3/I565*206265</f>
        <v>#DIV/0!</v>
      </c>
      <c r="I565" s="31">
        <f>(POWER($G$3,-1/5))*(POWER(G565*G565/($P$18*$T$2),(3/5)))*206265</f>
        <v>0</v>
      </c>
      <c r="J565">
        <f>blismm!L557</f>
        <v>0</v>
      </c>
      <c r="K565" s="17">
        <f>$S$26*J565</f>
        <v>0</v>
      </c>
      <c r="L565" s="30" t="e">
        <f>0.98*$G$3/M565*206265</f>
        <v>#DIV/0!</v>
      </c>
      <c r="M565" s="31">
        <f>(POWER($G$3,-1/5))*(POWER(K565*K565/($R$18*$T$2),(3/5)))*206265</f>
        <v>0</v>
      </c>
      <c r="N565" s="32">
        <f>(((POWER($G$3,-1/5))*(POWER(G565*G565/($P$18*$T$2),(3/5)))+(POWER($G$3,-1/5))*(POWER(K565*K565/($R$18*$T$2),(3/5))))/2)*206265</f>
        <v>0</v>
      </c>
      <c r="O565" s="30" t="e">
        <f>0.98*$G$3/N565*206265</f>
        <v>#DIV/0!</v>
      </c>
    </row>
    <row r="566" spans="1:15" s="58" customFormat="1" ht="12">
      <c r="A566" s="40">
        <v>556</v>
      </c>
      <c r="B566" s="40">
        <f>blismm!P559</f>
        <v>5680</v>
      </c>
      <c r="C566" s="28">
        <f>B566/(32766/2)</f>
        <v>0.34670084844045657</v>
      </c>
      <c r="D566" s="17">
        <f>SQRT(2*LN(1/C566))</f>
        <v>1.4555363129136054</v>
      </c>
      <c r="E566" s="11">
        <f>D566*$U$24</f>
        <v>1.5011309879156243</v>
      </c>
      <c r="F566">
        <f>blismm!K558</f>
        <v>0</v>
      </c>
      <c r="G566" s="17">
        <f>$S$26*F566</f>
        <v>0</v>
      </c>
      <c r="H566" s="30" t="e">
        <f>0.98*$G$3/I566*206265</f>
        <v>#DIV/0!</v>
      </c>
      <c r="I566" s="31">
        <f>(POWER($G$3,-1/5))*(POWER(G566*G566/($P$18*$T$2),(3/5)))*206265</f>
        <v>0</v>
      </c>
      <c r="J566">
        <f>blismm!L558</f>
        <v>0</v>
      </c>
      <c r="K566" s="17">
        <f>$S$26*J566</f>
        <v>0</v>
      </c>
      <c r="L566" s="30" t="e">
        <f>0.98*$G$3/M566*206265</f>
        <v>#DIV/0!</v>
      </c>
      <c r="M566" s="31">
        <f>(POWER($G$3,-1/5))*(POWER(K566*K566/($R$18*$T$2),(3/5)))*206265</f>
        <v>0</v>
      </c>
      <c r="N566" s="32">
        <f>(((POWER($G$3,-1/5))*(POWER(G566*G566/($P$18*$T$2),(3/5)))+(POWER($G$3,-1/5))*(POWER(K566*K566/($R$18*$T$2),(3/5))))/2)*206265</f>
        <v>0</v>
      </c>
      <c r="O566" s="30" t="e">
        <f>0.98*$G$3/N566*206265</f>
        <v>#DIV/0!</v>
      </c>
    </row>
    <row r="567" spans="1:15" s="58" customFormat="1" ht="12">
      <c r="A567" s="40">
        <v>557</v>
      </c>
      <c r="B567" s="40">
        <f>blismm!P560</f>
        <v>3310</v>
      </c>
      <c r="C567" s="28">
        <f>B567/(32766/2)</f>
        <v>0.2020386986510407</v>
      </c>
      <c r="D567" s="17">
        <f>SQRT(2*LN(1/C567))</f>
        <v>1.78846080328821</v>
      </c>
      <c r="E567" s="11">
        <f>D567*$U$24</f>
        <v>1.8444843379512135</v>
      </c>
      <c r="F567">
        <f>blismm!K559</f>
        <v>0</v>
      </c>
      <c r="G567" s="17">
        <f>$S$26*F567</f>
        <v>0</v>
      </c>
      <c r="H567" s="30" t="e">
        <f>0.98*$G$3/I567*206265</f>
        <v>#DIV/0!</v>
      </c>
      <c r="I567" s="31">
        <f>(POWER($G$3,-1/5))*(POWER(G567*G567/($P$18*$T$2),(3/5)))*206265</f>
        <v>0</v>
      </c>
      <c r="J567">
        <f>blismm!L559</f>
        <v>0</v>
      </c>
      <c r="K567" s="17">
        <f>$S$26*J567</f>
        <v>0</v>
      </c>
      <c r="L567" s="30" t="e">
        <f>0.98*$G$3/M567*206265</f>
        <v>#DIV/0!</v>
      </c>
      <c r="M567" s="31">
        <f>(POWER($G$3,-1/5))*(POWER(K567*K567/($R$18*$T$2),(3/5)))*206265</f>
        <v>0</v>
      </c>
      <c r="N567" s="32">
        <f>(((POWER($G$3,-1/5))*(POWER(G567*G567/($P$18*$T$2),(3/5)))+(POWER($G$3,-1/5))*(POWER(K567*K567/($R$18*$T$2),(3/5))))/2)*206265</f>
        <v>0</v>
      </c>
      <c r="O567" s="30" t="e">
        <f>0.98*$G$3/N567*206265</f>
        <v>#DIV/0!</v>
      </c>
    </row>
    <row r="568" spans="1:15" s="58" customFormat="1" ht="12">
      <c r="A568" s="40">
        <v>558</v>
      </c>
      <c r="B568" s="40">
        <f>blismm!P561</f>
        <v>7981</v>
      </c>
      <c r="C568" s="28">
        <f>B568/(32766/2)</f>
        <v>0.4871513153879021</v>
      </c>
      <c r="D568" s="17">
        <f>SQRT(2*LN(1/C568))</f>
        <v>1.199316884684156</v>
      </c>
      <c r="E568" s="11">
        <f>D568*$U$24</f>
        <v>1.2368854860968872</v>
      </c>
      <c r="F568">
        <f>blismm!K560</f>
        <v>0</v>
      </c>
      <c r="G568" s="17">
        <f>$S$26*F568</f>
        <v>0</v>
      </c>
      <c r="H568" s="30" t="e">
        <f>0.98*$G$3/I568*206265</f>
        <v>#DIV/0!</v>
      </c>
      <c r="I568" s="31">
        <f>(POWER($G$3,-1/5))*(POWER(G568*G568/($P$18*$T$2),(3/5)))*206265</f>
        <v>0</v>
      </c>
      <c r="J568">
        <f>blismm!L560</f>
        <v>0</v>
      </c>
      <c r="K568" s="17">
        <f>$S$26*J568</f>
        <v>0</v>
      </c>
      <c r="L568" s="30" t="e">
        <f>0.98*$G$3/M568*206265</f>
        <v>#DIV/0!</v>
      </c>
      <c r="M568" s="31">
        <f>(POWER($G$3,-1/5))*(POWER(K568*K568/($R$18*$T$2),(3/5)))*206265</f>
        <v>0</v>
      </c>
      <c r="N568" s="32">
        <f>(((POWER($G$3,-1/5))*(POWER(G568*G568/($P$18*$T$2),(3/5)))+(POWER($G$3,-1/5))*(POWER(K568*K568/($R$18*$T$2),(3/5))))/2)*206265</f>
        <v>0</v>
      </c>
      <c r="O568" s="30" t="e">
        <f>0.98*$G$3/N568*206265</f>
        <v>#DIV/0!</v>
      </c>
    </row>
    <row r="569" spans="1:15" s="58" customFormat="1" ht="12">
      <c r="A569" s="40">
        <v>559</v>
      </c>
      <c r="B569" s="40">
        <f>blismm!P562</f>
        <v>10148</v>
      </c>
      <c r="C569" s="28">
        <f>B569/(32766/2)</f>
        <v>0.6194225721784777</v>
      </c>
      <c r="D569" s="17">
        <f>SQRT(2*LN(1/C569))</f>
        <v>0.9787416105398716</v>
      </c>
      <c r="E569" s="11">
        <f>D569*$U$24</f>
        <v>1.009400691490033</v>
      </c>
      <c r="F569">
        <f>blismm!K561</f>
        <v>0</v>
      </c>
      <c r="G569" s="17">
        <f>$S$26*F569</f>
        <v>0</v>
      </c>
      <c r="H569" s="30" t="e">
        <f>0.98*$G$3/I569*206265</f>
        <v>#DIV/0!</v>
      </c>
      <c r="I569" s="31">
        <f>(POWER($G$3,-1/5))*(POWER(G569*G569/($P$18*$T$2),(3/5)))*206265</f>
        <v>0</v>
      </c>
      <c r="J569">
        <f>blismm!L561</f>
        <v>0</v>
      </c>
      <c r="K569" s="17">
        <f>$S$26*J569</f>
        <v>0</v>
      </c>
      <c r="L569" s="30" t="e">
        <f>0.98*$G$3/M569*206265</f>
        <v>#DIV/0!</v>
      </c>
      <c r="M569" s="31">
        <f>(POWER($G$3,-1/5))*(POWER(K569*K569/($R$18*$T$2),(3/5)))*206265</f>
        <v>0</v>
      </c>
      <c r="N569" s="32">
        <f>(((POWER($G$3,-1/5))*(POWER(G569*G569/($P$18*$T$2),(3/5)))+(POWER($G$3,-1/5))*(POWER(K569*K569/($R$18*$T$2),(3/5))))/2)*206265</f>
        <v>0</v>
      </c>
      <c r="O569" s="30" t="e">
        <f>0.98*$G$3/N569*206265</f>
        <v>#DIV/0!</v>
      </c>
    </row>
    <row r="570" spans="1:15" s="58" customFormat="1" ht="12">
      <c r="A570" s="40">
        <v>560</v>
      </c>
      <c r="B570" s="40">
        <f>blismm!P563</f>
        <v>10725</v>
      </c>
      <c r="C570" s="28">
        <f>B570/(32766/2)</f>
        <v>0.6546420069584326</v>
      </c>
      <c r="D570" s="17">
        <f>SQRT(2*LN(1/C570))</f>
        <v>0.9205071939143612</v>
      </c>
      <c r="E570" s="11">
        <f>D570*$U$24</f>
        <v>0.9493420817637286</v>
      </c>
      <c r="F570">
        <f>blismm!K562</f>
        <v>0</v>
      </c>
      <c r="G570" s="17">
        <f>$S$26*F570</f>
        <v>0</v>
      </c>
      <c r="H570" s="30" t="e">
        <f>0.98*$G$3/I570*206265</f>
        <v>#DIV/0!</v>
      </c>
      <c r="I570" s="31">
        <f>(POWER($G$3,-1/5))*(POWER(G570*G570/($P$18*$T$2),(3/5)))*206265</f>
        <v>0</v>
      </c>
      <c r="J570">
        <f>blismm!L562</f>
        <v>0</v>
      </c>
      <c r="K570" s="17">
        <f>$S$26*J570</f>
        <v>0</v>
      </c>
      <c r="L570" s="30" t="e">
        <f>0.98*$G$3/M570*206265</f>
        <v>#DIV/0!</v>
      </c>
      <c r="M570" s="31">
        <f>(POWER($G$3,-1/5))*(POWER(K570*K570/($R$18*$T$2),(3/5)))*206265</f>
        <v>0</v>
      </c>
      <c r="N570" s="32">
        <f>(((POWER($G$3,-1/5))*(POWER(G570*G570/($P$18*$T$2),(3/5)))+(POWER($G$3,-1/5))*(POWER(K570*K570/($R$18*$T$2),(3/5))))/2)*206265</f>
        <v>0</v>
      </c>
      <c r="O570" s="30" t="e">
        <f>0.98*$G$3/N570*206265</f>
        <v>#DIV/0!</v>
      </c>
    </row>
    <row r="571" spans="1:15" s="58" customFormat="1" ht="12">
      <c r="A571" s="40">
        <v>561</v>
      </c>
      <c r="B571" s="40">
        <f>blismm!P564</f>
        <v>3310</v>
      </c>
      <c r="C571" s="28">
        <f>B571/(32766/2)</f>
        <v>0.2020386986510407</v>
      </c>
      <c r="D571" s="17">
        <f>SQRT(2*LN(1/C571))</f>
        <v>1.78846080328821</v>
      </c>
      <c r="E571" s="11">
        <f>D571*$U$24</f>
        <v>1.8444843379512135</v>
      </c>
      <c r="F571">
        <f>blismm!K563</f>
        <v>0</v>
      </c>
      <c r="G571" s="17">
        <f>$S$26*F571</f>
        <v>0</v>
      </c>
      <c r="H571" s="30" t="e">
        <f>0.98*$G$3/I571*206265</f>
        <v>#DIV/0!</v>
      </c>
      <c r="I571" s="31">
        <f>(POWER($G$3,-1/5))*(POWER(G571*G571/($P$18*$T$2),(3/5)))*206265</f>
        <v>0</v>
      </c>
      <c r="J571">
        <f>blismm!L563</f>
        <v>0</v>
      </c>
      <c r="K571" s="17">
        <f>$S$26*J571</f>
        <v>0</v>
      </c>
      <c r="L571" s="30" t="e">
        <f>0.98*$G$3/M571*206265</f>
        <v>#DIV/0!</v>
      </c>
      <c r="M571" s="31">
        <f>(POWER($G$3,-1/5))*(POWER(K571*K571/($R$18*$T$2),(3/5)))*206265</f>
        <v>0</v>
      </c>
      <c r="N571" s="32">
        <f>(((POWER($G$3,-1/5))*(POWER(G571*G571/($P$18*$T$2),(3/5)))+(POWER($G$3,-1/5))*(POWER(K571*K571/($R$18*$T$2),(3/5))))/2)*206265</f>
        <v>0</v>
      </c>
      <c r="O571" s="30" t="e">
        <f>0.98*$G$3/N571*206265</f>
        <v>#DIV/0!</v>
      </c>
    </row>
    <row r="572" spans="1:15" s="58" customFormat="1" ht="12">
      <c r="A572" s="40">
        <v>562</v>
      </c>
      <c r="B572" s="40">
        <f>blismm!P565</f>
        <v>4465</v>
      </c>
      <c r="C572" s="28">
        <f>B572/(32766/2)</f>
        <v>0.27253860709271804</v>
      </c>
      <c r="D572" s="17">
        <f>SQRT(2*LN(1/C572))</f>
        <v>1.6124360436988898</v>
      </c>
      <c r="E572" s="11">
        <f>D572*$U$24</f>
        <v>1.6629456027677576</v>
      </c>
      <c r="F572">
        <f>blismm!K564</f>
        <v>0</v>
      </c>
      <c r="G572" s="17">
        <f>$S$26*F572</f>
        <v>0</v>
      </c>
      <c r="H572" s="30" t="e">
        <f>0.98*$G$3/I572*206265</f>
        <v>#DIV/0!</v>
      </c>
      <c r="I572" s="31">
        <f>(POWER($G$3,-1/5))*(POWER(G572*G572/($P$18*$T$2),(3/5)))*206265</f>
        <v>0</v>
      </c>
      <c r="J572">
        <f>blismm!L564</f>
        <v>0</v>
      </c>
      <c r="K572" s="17">
        <f>$S$26*J572</f>
        <v>0</v>
      </c>
      <c r="L572" s="30" t="e">
        <f>0.98*$G$3/M572*206265</f>
        <v>#DIV/0!</v>
      </c>
      <c r="M572" s="31">
        <f>(POWER($G$3,-1/5))*(POWER(K572*K572/($R$18*$T$2),(3/5)))*206265</f>
        <v>0</v>
      </c>
      <c r="N572" s="32">
        <f>(((POWER($G$3,-1/5))*(POWER(G572*G572/($P$18*$T$2),(3/5)))+(POWER($G$3,-1/5))*(POWER(K572*K572/($R$18*$T$2),(3/5))))/2)*206265</f>
        <v>0</v>
      </c>
      <c r="O572" s="30" t="e">
        <f>0.98*$G$3/N572*206265</f>
        <v>#DIV/0!</v>
      </c>
    </row>
    <row r="573" spans="1:15" s="58" customFormat="1" ht="12">
      <c r="A573" s="40">
        <v>563</v>
      </c>
      <c r="B573" s="40">
        <f>blismm!P566</f>
        <v>5733</v>
      </c>
      <c r="C573" s="28">
        <f>B573/(32766/2)</f>
        <v>0.3499359091741439</v>
      </c>
      <c r="D573" s="17">
        <f>SQRT(2*LN(1/C573))</f>
        <v>1.4491413029183047</v>
      </c>
      <c r="E573" s="11">
        <f>D573*$U$24</f>
        <v>1.4945356542322206</v>
      </c>
      <c r="F573">
        <f>blismm!K565</f>
        <v>0</v>
      </c>
      <c r="G573" s="17">
        <f>$S$26*F573</f>
        <v>0</v>
      </c>
      <c r="H573" s="30" t="e">
        <f>0.98*$G$3/I573*206265</f>
        <v>#DIV/0!</v>
      </c>
      <c r="I573" s="31">
        <f>(POWER($G$3,-1/5))*(POWER(G573*G573/($P$18*$T$2),(3/5)))*206265</f>
        <v>0</v>
      </c>
      <c r="J573">
        <f>blismm!L565</f>
        <v>0</v>
      </c>
      <c r="K573" s="17">
        <f>$S$26*J573</f>
        <v>0</v>
      </c>
      <c r="L573" s="30" t="e">
        <f>0.98*$G$3/M573*206265</f>
        <v>#DIV/0!</v>
      </c>
      <c r="M573" s="31">
        <f>(POWER($G$3,-1/5))*(POWER(K573*K573/($R$18*$T$2),(3/5)))*206265</f>
        <v>0</v>
      </c>
      <c r="N573" s="32">
        <f>(((POWER($G$3,-1/5))*(POWER(G573*G573/($P$18*$T$2),(3/5)))+(POWER($G$3,-1/5))*(POWER(K573*K573/($R$18*$T$2),(3/5))))/2)*206265</f>
        <v>0</v>
      </c>
      <c r="O573" s="30" t="e">
        <f>0.98*$G$3/N573*206265</f>
        <v>#DIV/0!</v>
      </c>
    </row>
    <row r="574" spans="1:15" s="58" customFormat="1" ht="12">
      <c r="A574" s="40">
        <v>564</v>
      </c>
      <c r="B574" s="40">
        <f>blismm!P567</f>
        <v>6767</v>
      </c>
      <c r="C574" s="28">
        <f>B574/(32766/2)</f>
        <v>0.4130501129219313</v>
      </c>
      <c r="D574" s="17">
        <f>SQRT(2*LN(1/C574))</f>
        <v>1.329801755592192</v>
      </c>
      <c r="E574" s="11">
        <f>D574*$U$24</f>
        <v>1.3714577955861174</v>
      </c>
      <c r="F574">
        <f>blismm!K566</f>
        <v>0</v>
      </c>
      <c r="G574" s="17">
        <f>$S$26*F574</f>
        <v>0</v>
      </c>
      <c r="H574" s="30" t="e">
        <f>0.98*$G$3/I574*206265</f>
        <v>#DIV/0!</v>
      </c>
      <c r="I574" s="31">
        <f>(POWER($G$3,-1/5))*(POWER(G574*G574/($P$18*$T$2),(3/5)))*206265</f>
        <v>0</v>
      </c>
      <c r="J574">
        <f>blismm!L566</f>
        <v>0</v>
      </c>
      <c r="K574" s="17">
        <f>$S$26*J574</f>
        <v>0</v>
      </c>
      <c r="L574" s="30" t="e">
        <f>0.98*$G$3/M574*206265</f>
        <v>#DIV/0!</v>
      </c>
      <c r="M574" s="31">
        <f>(POWER($G$3,-1/5))*(POWER(K574*K574/($R$18*$T$2),(3/5)))*206265</f>
        <v>0</v>
      </c>
      <c r="N574" s="32">
        <f>(((POWER($G$3,-1/5))*(POWER(G574*G574/($P$18*$T$2),(3/5)))+(POWER($G$3,-1/5))*(POWER(K574*K574/($R$18*$T$2),(3/5))))/2)*206265</f>
        <v>0</v>
      </c>
      <c r="O574" s="30" t="e">
        <f>0.98*$G$3/N574*206265</f>
        <v>#DIV/0!</v>
      </c>
    </row>
    <row r="575" spans="1:15" s="58" customFormat="1" ht="12">
      <c r="A575" s="40">
        <v>565</v>
      </c>
      <c r="B575" s="40">
        <f>blismm!P568</f>
        <v>8452</v>
      </c>
      <c r="C575" s="28">
        <f>B575/(32766/2)</f>
        <v>0.5159006287004823</v>
      </c>
      <c r="D575" s="17">
        <f>SQRT(2*LN(1/C575))</f>
        <v>1.1505138956868934</v>
      </c>
      <c r="E575" s="11">
        <f>D575*$U$24</f>
        <v>1.1865537434692854</v>
      </c>
      <c r="F575">
        <f>blismm!K567</f>
        <v>0</v>
      </c>
      <c r="G575" s="17">
        <f>$S$26*F575</f>
        <v>0</v>
      </c>
      <c r="H575" s="30" t="e">
        <f>0.98*$G$3/I575*206265</f>
        <v>#DIV/0!</v>
      </c>
      <c r="I575" s="31">
        <f>(POWER($G$3,-1/5))*(POWER(G575*G575/($P$18*$T$2),(3/5)))*206265</f>
        <v>0</v>
      </c>
      <c r="J575">
        <f>blismm!L567</f>
        <v>0</v>
      </c>
      <c r="K575" s="17">
        <f>$S$26*J575</f>
        <v>0</v>
      </c>
      <c r="L575" s="30" t="e">
        <f>0.98*$G$3/M575*206265</f>
        <v>#DIV/0!</v>
      </c>
      <c r="M575" s="31">
        <f>(POWER($G$3,-1/5))*(POWER(K575*K575/($R$18*$T$2),(3/5)))*206265</f>
        <v>0</v>
      </c>
      <c r="N575" s="32">
        <f>(((POWER($G$3,-1/5))*(POWER(G575*G575/($P$18*$T$2),(3/5)))+(POWER($G$3,-1/5))*(POWER(K575*K575/($R$18*$T$2),(3/5))))/2)*206265</f>
        <v>0</v>
      </c>
      <c r="O575" s="30" t="e">
        <f>0.98*$G$3/N575*206265</f>
        <v>#DIV/0!</v>
      </c>
    </row>
    <row r="576" spans="1:15" s="58" customFormat="1" ht="12">
      <c r="A576" s="40">
        <v>566</v>
      </c>
      <c r="B576" s="40">
        <f>blismm!P569</f>
        <v>6314</v>
      </c>
      <c r="C576" s="28">
        <f>B576/(32766/2)</f>
        <v>0.3853994994811695</v>
      </c>
      <c r="D576" s="17">
        <f>SQRT(2*LN(1/C576))</f>
        <v>1.3809234748546542</v>
      </c>
      <c r="E576" s="11">
        <f>D576*$U$24</f>
        <v>1.4241809027044763</v>
      </c>
      <c r="F576">
        <f>blismm!K568</f>
        <v>0</v>
      </c>
      <c r="G576" s="17">
        <f>$S$26*F576</f>
        <v>0</v>
      </c>
      <c r="H576" s="30" t="e">
        <f>0.98*$G$3/I576*206265</f>
        <v>#DIV/0!</v>
      </c>
      <c r="I576" s="31">
        <f>(POWER($G$3,-1/5))*(POWER(G576*G576/($P$18*$T$2),(3/5)))*206265</f>
        <v>0</v>
      </c>
      <c r="J576">
        <f>blismm!L568</f>
        <v>0</v>
      </c>
      <c r="K576" s="17">
        <f>$S$26*J576</f>
        <v>0</v>
      </c>
      <c r="L576" s="30" t="e">
        <f>0.98*$G$3/M576*206265</f>
        <v>#DIV/0!</v>
      </c>
      <c r="M576" s="31">
        <f>(POWER($G$3,-1/5))*(POWER(K576*K576/($R$18*$T$2),(3/5)))*206265</f>
        <v>0</v>
      </c>
      <c r="N576" s="32">
        <f>(((POWER($G$3,-1/5))*(POWER(G576*G576/($P$18*$T$2),(3/5)))+(POWER($G$3,-1/5))*(POWER(K576*K576/($R$18*$T$2),(3/5))))/2)*206265</f>
        <v>0</v>
      </c>
      <c r="O576" s="30" t="e">
        <f>0.98*$G$3/N576*206265</f>
        <v>#DIV/0!</v>
      </c>
    </row>
    <row r="577" spans="1:15" s="58" customFormat="1" ht="12">
      <c r="A577" s="40">
        <v>567</v>
      </c>
      <c r="B577" s="40">
        <f>blismm!P570</f>
        <v>2914</v>
      </c>
      <c r="C577" s="28">
        <f>B577/(32766/2)</f>
        <v>0.17786730147103705</v>
      </c>
      <c r="D577" s="17">
        <f>SQRT(2*LN(1/C577))</f>
        <v>1.8583420051568083</v>
      </c>
      <c r="E577" s="11">
        <f>D577*$U$24</f>
        <v>1.9165545684683454</v>
      </c>
      <c r="F577">
        <f>blismm!K569</f>
        <v>0</v>
      </c>
      <c r="G577" s="17">
        <f>$S$26*F577</f>
        <v>0</v>
      </c>
      <c r="H577" s="30" t="e">
        <f>0.98*$G$3/I577*206265</f>
        <v>#DIV/0!</v>
      </c>
      <c r="I577" s="31">
        <f>(POWER($G$3,-1/5))*(POWER(G577*G577/($P$18*$T$2),(3/5)))*206265</f>
        <v>0</v>
      </c>
      <c r="J577">
        <f>blismm!L569</f>
        <v>0</v>
      </c>
      <c r="K577" s="17">
        <f>$S$26*J577</f>
        <v>0</v>
      </c>
      <c r="L577" s="30" t="e">
        <f>0.98*$G$3/M577*206265</f>
        <v>#DIV/0!</v>
      </c>
      <c r="M577" s="31">
        <f>(POWER($G$3,-1/5))*(POWER(K577*K577/($R$18*$T$2),(3/5)))*206265</f>
        <v>0</v>
      </c>
      <c r="N577" s="32">
        <f>(((POWER($G$3,-1/5))*(POWER(G577*G577/($P$18*$T$2),(3/5)))+(POWER($G$3,-1/5))*(POWER(K577*K577/($R$18*$T$2),(3/5))))/2)*206265</f>
        <v>0</v>
      </c>
      <c r="O577" s="30" t="e">
        <f>0.98*$G$3/N577*206265</f>
        <v>#DIV/0!</v>
      </c>
    </row>
    <row r="578" spans="1:15" s="58" customFormat="1" ht="12">
      <c r="A578" s="40">
        <v>568</v>
      </c>
      <c r="B578" s="40">
        <f>blismm!P571</f>
        <v>8081</v>
      </c>
      <c r="C578" s="28">
        <f>B578/(32766/2)</f>
        <v>0.4932552035646707</v>
      </c>
      <c r="D578" s="17">
        <f>SQRT(2*LN(1/C578))</f>
        <v>1.1888890483025032</v>
      </c>
      <c r="E578" s="11">
        <f>D578*$U$24</f>
        <v>1.2261309977405792</v>
      </c>
      <c r="F578">
        <f>blismm!K570</f>
        <v>0</v>
      </c>
      <c r="G578" s="17">
        <f>$S$26*F578</f>
        <v>0</v>
      </c>
      <c r="H578" s="30" t="e">
        <f>0.98*$G$3/I578*206265</f>
        <v>#DIV/0!</v>
      </c>
      <c r="I578" s="31">
        <f>(POWER($G$3,-1/5))*(POWER(G578*G578/($P$18*$T$2),(3/5)))*206265</f>
        <v>0</v>
      </c>
      <c r="J578">
        <f>blismm!L570</f>
        <v>0</v>
      </c>
      <c r="K578" s="17">
        <f>$S$26*J578</f>
        <v>0</v>
      </c>
      <c r="L578" s="30" t="e">
        <f>0.98*$G$3/M578*206265</f>
        <v>#DIV/0!</v>
      </c>
      <c r="M578" s="31">
        <f>(POWER($G$3,-1/5))*(POWER(K578*K578/($R$18*$T$2),(3/5)))*206265</f>
        <v>0</v>
      </c>
      <c r="N578" s="32">
        <f>(((POWER($G$3,-1/5))*(POWER(G578*G578/($P$18*$T$2),(3/5)))+(POWER($G$3,-1/5))*(POWER(K578*K578/($R$18*$T$2),(3/5))))/2)*206265</f>
        <v>0</v>
      </c>
      <c r="O578" s="30" t="e">
        <f>0.98*$G$3/N578*206265</f>
        <v>#DIV/0!</v>
      </c>
    </row>
    <row r="579" spans="1:15" s="58" customFormat="1" ht="12">
      <c r="A579" s="40">
        <v>569</v>
      </c>
      <c r="B579" s="40">
        <f>blismm!P572</f>
        <v>7418</v>
      </c>
      <c r="C579" s="28">
        <f>B579/(32766/2)</f>
        <v>0.4527864249526949</v>
      </c>
      <c r="D579" s="17">
        <f>SQRT(2*LN(1/C579))</f>
        <v>1.2588365523535827</v>
      </c>
      <c r="E579" s="11">
        <f>D579*$U$24</f>
        <v>1.2982696073560587</v>
      </c>
      <c r="F579">
        <f>blismm!K571</f>
        <v>0</v>
      </c>
      <c r="G579" s="17">
        <f>$S$26*F579</f>
        <v>0</v>
      </c>
      <c r="H579" s="30" t="e">
        <f>0.98*$G$3/I579*206265</f>
        <v>#DIV/0!</v>
      </c>
      <c r="I579" s="31">
        <f>(POWER($G$3,-1/5))*(POWER(G579*G579/($P$18*$T$2),(3/5)))*206265</f>
        <v>0</v>
      </c>
      <c r="J579">
        <f>blismm!L571</f>
        <v>0</v>
      </c>
      <c r="K579" s="17">
        <f>$S$26*J579</f>
        <v>0</v>
      </c>
      <c r="L579" s="30" t="e">
        <f>0.98*$G$3/M579*206265</f>
        <v>#DIV/0!</v>
      </c>
      <c r="M579" s="31">
        <f>(POWER($G$3,-1/5))*(POWER(K579*K579/($R$18*$T$2),(3/5)))*206265</f>
        <v>0</v>
      </c>
      <c r="N579" s="32">
        <f>(((POWER($G$3,-1/5))*(POWER(G579*G579/($P$18*$T$2),(3/5)))+(POWER($G$3,-1/5))*(POWER(K579*K579/($R$18*$T$2),(3/5))))/2)*206265</f>
        <v>0</v>
      </c>
      <c r="O579" s="30" t="e">
        <f>0.98*$G$3/N579*206265</f>
        <v>#DIV/0!</v>
      </c>
    </row>
    <row r="580" spans="1:15" s="58" customFormat="1" ht="12">
      <c r="A580" s="40">
        <v>570</v>
      </c>
      <c r="B580" s="40">
        <f>blismm!P573</f>
        <v>8959</v>
      </c>
      <c r="C580" s="28">
        <f>B580/(32766/2)</f>
        <v>0.546847341756699</v>
      </c>
      <c r="D580" s="17">
        <f>SQRT(2*LN(1/C580))</f>
        <v>1.098713427807893</v>
      </c>
      <c r="E580" s="11">
        <f>D580*$U$24</f>
        <v>1.1331306259339753</v>
      </c>
      <c r="F580">
        <f>blismm!K572</f>
        <v>0</v>
      </c>
      <c r="G580" s="17">
        <f>$S$26*F580</f>
        <v>0</v>
      </c>
      <c r="H580" s="30" t="e">
        <f>0.98*$G$3/I580*206265</f>
        <v>#DIV/0!</v>
      </c>
      <c r="I580" s="31">
        <f>(POWER($G$3,-1/5))*(POWER(G580*G580/($P$18*$T$2),(3/5)))*206265</f>
        <v>0</v>
      </c>
      <c r="J580">
        <f>blismm!L572</f>
        <v>0</v>
      </c>
      <c r="K580" s="17">
        <f>$S$26*J580</f>
        <v>0</v>
      </c>
      <c r="L580" s="30" t="e">
        <f>0.98*$G$3/M580*206265</f>
        <v>#DIV/0!</v>
      </c>
      <c r="M580" s="31">
        <f>(POWER($G$3,-1/5))*(POWER(K580*K580/($R$18*$T$2),(3/5)))*206265</f>
        <v>0</v>
      </c>
      <c r="N580" s="32">
        <f>(((POWER($G$3,-1/5))*(POWER(G580*G580/($P$18*$T$2),(3/5)))+(POWER($G$3,-1/5))*(POWER(K580*K580/($R$18*$T$2),(3/5))))/2)*206265</f>
        <v>0</v>
      </c>
      <c r="O580" s="30" t="e">
        <f>0.98*$G$3/N580*206265</f>
        <v>#DIV/0!</v>
      </c>
    </row>
    <row r="581" spans="1:15" s="58" customFormat="1" ht="12">
      <c r="A581" s="40">
        <v>571</v>
      </c>
      <c r="B581" s="40">
        <f>blismm!P574</f>
        <v>6588</v>
      </c>
      <c r="C581" s="28">
        <f>B581/(32766/2)</f>
        <v>0.40212415308551547</v>
      </c>
      <c r="D581" s="17">
        <f>SQRT(2*LN(1/C581))</f>
        <v>1.3498106530345153</v>
      </c>
      <c r="E581" s="11">
        <f>D581*$U$24</f>
        <v>1.3920934717408215</v>
      </c>
      <c r="F581">
        <f>blismm!K573</f>
        <v>0</v>
      </c>
      <c r="G581" s="17">
        <f>$S$26*F581</f>
        <v>0</v>
      </c>
      <c r="H581" s="30" t="e">
        <f>0.98*$G$3/I581*206265</f>
        <v>#DIV/0!</v>
      </c>
      <c r="I581" s="31">
        <f>(POWER($G$3,-1/5))*(POWER(G581*G581/($P$18*$T$2),(3/5)))*206265</f>
        <v>0</v>
      </c>
      <c r="J581">
        <f>blismm!L573</f>
        <v>0</v>
      </c>
      <c r="K581" s="17">
        <f>$S$26*J581</f>
        <v>0</v>
      </c>
      <c r="L581" s="30" t="e">
        <f>0.98*$G$3/M581*206265</f>
        <v>#DIV/0!</v>
      </c>
      <c r="M581" s="31">
        <f>(POWER($G$3,-1/5))*(POWER(K581*K581/($R$18*$T$2),(3/5)))*206265</f>
        <v>0</v>
      </c>
      <c r="N581" s="32">
        <f>(((POWER($G$3,-1/5))*(POWER(G581*G581/($P$18*$T$2),(3/5)))+(POWER($G$3,-1/5))*(POWER(K581*K581/($R$18*$T$2),(3/5))))/2)*206265</f>
        <v>0</v>
      </c>
      <c r="O581" s="30" t="e">
        <f>0.98*$G$3/N581*206265</f>
        <v>#DIV/0!</v>
      </c>
    </row>
    <row r="582" spans="1:15" s="58" customFormat="1" ht="12">
      <c r="A582" s="40">
        <v>572</v>
      </c>
      <c r="B582" s="40">
        <f>blismm!P575</f>
        <v>1617</v>
      </c>
      <c r="C582" s="28">
        <f>B582/(32766/2)</f>
        <v>0.09869987181834829</v>
      </c>
      <c r="D582" s="17">
        <f>SQRT(2*LN(1/C582))</f>
        <v>2.1520555900083793</v>
      </c>
      <c r="E582" s="11">
        <f>D582*$U$24</f>
        <v>2.219468731365392</v>
      </c>
      <c r="F582">
        <f>blismm!K574</f>
        <v>0</v>
      </c>
      <c r="G582" s="17">
        <f>$S$26*F582</f>
        <v>0</v>
      </c>
      <c r="H582" s="30" t="e">
        <f>0.98*$G$3/I582*206265</f>
        <v>#DIV/0!</v>
      </c>
      <c r="I582" s="31">
        <f>(POWER($G$3,-1/5))*(POWER(G582*G582/($P$18*$T$2),(3/5)))*206265</f>
        <v>0</v>
      </c>
      <c r="J582">
        <f>blismm!L574</f>
        <v>0</v>
      </c>
      <c r="K582" s="17">
        <f>$S$26*J582</f>
        <v>0</v>
      </c>
      <c r="L582" s="30" t="e">
        <f>0.98*$G$3/M582*206265</f>
        <v>#DIV/0!</v>
      </c>
      <c r="M582" s="31">
        <f>(POWER($G$3,-1/5))*(POWER(K582*K582/($R$18*$T$2),(3/5)))*206265</f>
        <v>0</v>
      </c>
      <c r="N582" s="32">
        <f>(((POWER($G$3,-1/5))*(POWER(G582*G582/($P$18*$T$2),(3/5)))+(POWER($G$3,-1/5))*(POWER(K582*K582/($R$18*$T$2),(3/5))))/2)*206265</f>
        <v>0</v>
      </c>
      <c r="O582" s="30" t="e">
        <f>0.98*$G$3/N582*206265</f>
        <v>#DIV/0!</v>
      </c>
    </row>
    <row r="583" spans="1:15" s="58" customFormat="1" ht="12">
      <c r="A583" s="40">
        <v>573</v>
      </c>
      <c r="B583" s="40">
        <f>blismm!P576</f>
        <v>10311</v>
      </c>
      <c r="C583" s="28">
        <f>B583/(32766/2)</f>
        <v>0.6293719099066105</v>
      </c>
      <c r="D583" s="17">
        <f>SQRT(2*LN(1/C583))</f>
        <v>0.9623231528985674</v>
      </c>
      <c r="E583" s="11">
        <f>D583*$U$24</f>
        <v>0.992467925663115</v>
      </c>
      <c r="F583">
        <f>blismm!K575</f>
        <v>0</v>
      </c>
      <c r="G583" s="17">
        <f>$S$26*F583</f>
        <v>0</v>
      </c>
      <c r="H583" s="30" t="e">
        <f>0.98*$G$3/I583*206265</f>
        <v>#DIV/0!</v>
      </c>
      <c r="I583" s="31">
        <f>(POWER($G$3,-1/5))*(POWER(G583*G583/($P$18*$T$2),(3/5)))*206265</f>
        <v>0</v>
      </c>
      <c r="J583">
        <f>blismm!L575</f>
        <v>0</v>
      </c>
      <c r="K583" s="17">
        <f>$S$26*J583</f>
        <v>0</v>
      </c>
      <c r="L583" s="30" t="e">
        <f>0.98*$G$3/M583*206265</f>
        <v>#DIV/0!</v>
      </c>
      <c r="M583" s="31">
        <f>(POWER($G$3,-1/5))*(POWER(K583*K583/($R$18*$T$2),(3/5)))*206265</f>
        <v>0</v>
      </c>
      <c r="N583" s="32">
        <f>(((POWER($G$3,-1/5))*(POWER(G583*G583/($P$18*$T$2),(3/5)))+(POWER($G$3,-1/5))*(POWER(K583*K583/($R$18*$T$2),(3/5))))/2)*206265</f>
        <v>0</v>
      </c>
      <c r="O583" s="30" t="e">
        <f>0.98*$G$3/N583*206265</f>
        <v>#DIV/0!</v>
      </c>
    </row>
    <row r="584" spans="1:15" s="58" customFormat="1" ht="12">
      <c r="A584" s="40">
        <v>574</v>
      </c>
      <c r="B584" s="40">
        <f>blismm!P577</f>
        <v>10692</v>
      </c>
      <c r="C584" s="28">
        <f>B584/(32766/2)</f>
        <v>0.6526277238600989</v>
      </c>
      <c r="D584" s="17">
        <f>SQRT(2*LN(1/C584))</f>
        <v>0.9238489200745473</v>
      </c>
      <c r="E584" s="11">
        <f>D584*$U$24</f>
        <v>0.9527884874958825</v>
      </c>
      <c r="F584">
        <f>blismm!K576</f>
        <v>0</v>
      </c>
      <c r="G584" s="17">
        <f>$S$26*F584</f>
        <v>0</v>
      </c>
      <c r="H584" s="30" t="e">
        <f>0.98*$G$3/I584*206265</f>
        <v>#DIV/0!</v>
      </c>
      <c r="I584" s="31">
        <f>(POWER($G$3,-1/5))*(POWER(G584*G584/($P$18*$T$2),(3/5)))*206265</f>
        <v>0</v>
      </c>
      <c r="J584">
        <f>blismm!L576</f>
        <v>0</v>
      </c>
      <c r="K584" s="17">
        <f>$S$26*J584</f>
        <v>0</v>
      </c>
      <c r="L584" s="30" t="e">
        <f>0.98*$G$3/M584*206265</f>
        <v>#DIV/0!</v>
      </c>
      <c r="M584" s="31">
        <f>(POWER($G$3,-1/5))*(POWER(K584*K584/($R$18*$T$2),(3/5)))*206265</f>
        <v>0</v>
      </c>
      <c r="N584" s="32">
        <f>(((POWER($G$3,-1/5))*(POWER(G584*G584/($P$18*$T$2),(3/5)))+(POWER($G$3,-1/5))*(POWER(K584*K584/($R$18*$T$2),(3/5))))/2)*206265</f>
        <v>0</v>
      </c>
      <c r="O584" s="30" t="e">
        <f>0.98*$G$3/N584*206265</f>
        <v>#DIV/0!</v>
      </c>
    </row>
    <row r="585" spans="1:15" s="58" customFormat="1" ht="12">
      <c r="A585" s="40">
        <v>575</v>
      </c>
      <c r="B585" s="40">
        <f>blismm!P578</f>
        <v>7876</v>
      </c>
      <c r="C585" s="28">
        <f>B585/(32766/2)</f>
        <v>0.48074223280229506</v>
      </c>
      <c r="D585" s="17">
        <f>SQRT(2*LN(1/C585))</f>
        <v>1.2103090936295962</v>
      </c>
      <c r="E585" s="11">
        <f>D585*$U$24</f>
        <v>1.2482220259875434</v>
      </c>
      <c r="F585">
        <f>blismm!K577</f>
        <v>0</v>
      </c>
      <c r="G585" s="17">
        <f>$S$26*F585</f>
        <v>0</v>
      </c>
      <c r="H585" s="30" t="e">
        <f>0.98*$G$3/I585*206265</f>
        <v>#DIV/0!</v>
      </c>
      <c r="I585" s="31">
        <f>(POWER($G$3,-1/5))*(POWER(G585*G585/($P$18*$T$2),(3/5)))*206265</f>
        <v>0</v>
      </c>
      <c r="J585">
        <f>blismm!L577</f>
        <v>0</v>
      </c>
      <c r="K585" s="17">
        <f>$S$26*J585</f>
        <v>0</v>
      </c>
      <c r="L585" s="30" t="e">
        <f>0.98*$G$3/M585*206265</f>
        <v>#DIV/0!</v>
      </c>
      <c r="M585" s="31">
        <f>(POWER($G$3,-1/5))*(POWER(K585*K585/($R$18*$T$2),(3/5)))*206265</f>
        <v>0</v>
      </c>
      <c r="N585" s="32">
        <f>(((POWER($G$3,-1/5))*(POWER(G585*G585/($P$18*$T$2),(3/5)))+(POWER($G$3,-1/5))*(POWER(K585*K585/($R$18*$T$2),(3/5))))/2)*206265</f>
        <v>0</v>
      </c>
      <c r="O585" s="30" t="e">
        <f>0.98*$G$3/N585*206265</f>
        <v>#DIV/0!</v>
      </c>
    </row>
    <row r="586" spans="1:15" s="58" customFormat="1" ht="12">
      <c r="A586" s="40">
        <v>576</v>
      </c>
      <c r="B586" s="40">
        <f>blismm!P579</f>
        <v>3644</v>
      </c>
      <c r="C586" s="28">
        <f>B586/(32766/2)</f>
        <v>0.22242568516144784</v>
      </c>
      <c r="D586" s="17">
        <f>SQRT(2*LN(1/C586))</f>
        <v>1.733875562109585</v>
      </c>
      <c r="E586" s="11">
        <f>D586*$U$24</f>
        <v>1.7881892140926678</v>
      </c>
      <c r="F586">
        <f>blismm!K578</f>
        <v>0</v>
      </c>
      <c r="G586" s="17">
        <f>$S$26*F586</f>
        <v>0</v>
      </c>
      <c r="H586" s="30" t="e">
        <f>0.98*$G$3/I586*206265</f>
        <v>#DIV/0!</v>
      </c>
      <c r="I586" s="31">
        <f>(POWER($G$3,-1/5))*(POWER(G586*G586/($P$18*$T$2),(3/5)))*206265</f>
        <v>0</v>
      </c>
      <c r="J586">
        <f>blismm!L578</f>
        <v>0</v>
      </c>
      <c r="K586" s="17">
        <f>$S$26*J586</f>
        <v>0</v>
      </c>
      <c r="L586" s="30" t="e">
        <f>0.98*$G$3/M586*206265</f>
        <v>#DIV/0!</v>
      </c>
      <c r="M586" s="31">
        <f>(POWER($G$3,-1/5))*(POWER(K586*K586/($R$18*$T$2),(3/5)))*206265</f>
        <v>0</v>
      </c>
      <c r="N586" s="32">
        <f>(((POWER($G$3,-1/5))*(POWER(G586*G586/($P$18*$T$2),(3/5)))+(POWER($G$3,-1/5))*(POWER(K586*K586/($R$18*$T$2),(3/5))))/2)*206265</f>
        <v>0</v>
      </c>
      <c r="O586" s="30" t="e">
        <f>0.98*$G$3/N586*206265</f>
        <v>#DIV/0!</v>
      </c>
    </row>
    <row r="587" spans="1:15" s="58" customFormat="1" ht="12">
      <c r="A587" s="40">
        <v>577</v>
      </c>
      <c r="B587" s="40">
        <f>blismm!P580</f>
        <v>5649</v>
      </c>
      <c r="C587" s="28">
        <f>B587/(32766/2)</f>
        <v>0.3448086431056583</v>
      </c>
      <c r="D587" s="17">
        <f>SQRT(2*LN(1/C587))</f>
        <v>1.45929138522435</v>
      </c>
      <c r="E587" s="11">
        <f>D587*$U$24</f>
        <v>1.505003687866503</v>
      </c>
      <c r="F587">
        <f>blismm!K579</f>
        <v>0</v>
      </c>
      <c r="G587" s="17">
        <f>$S$26*F587</f>
        <v>0</v>
      </c>
      <c r="H587" s="30" t="e">
        <f>0.98*$G$3/I587*206265</f>
        <v>#DIV/0!</v>
      </c>
      <c r="I587" s="31">
        <f>(POWER($G$3,-1/5))*(POWER(G587*G587/($P$18*$T$2),(3/5)))*206265</f>
        <v>0</v>
      </c>
      <c r="J587">
        <f>blismm!L579</f>
        <v>0</v>
      </c>
      <c r="K587" s="17">
        <f>$S$26*J587</f>
        <v>0</v>
      </c>
      <c r="L587" s="30" t="e">
        <f>0.98*$G$3/M587*206265</f>
        <v>#DIV/0!</v>
      </c>
      <c r="M587" s="31">
        <f>(POWER($G$3,-1/5))*(POWER(K587*K587/($R$18*$T$2),(3/5)))*206265</f>
        <v>0</v>
      </c>
      <c r="N587" s="32">
        <f>(((POWER($G$3,-1/5))*(POWER(G587*G587/($P$18*$T$2),(3/5)))+(POWER($G$3,-1/5))*(POWER(K587*K587/($R$18*$T$2),(3/5))))/2)*206265</f>
        <v>0</v>
      </c>
      <c r="O587" s="30" t="e">
        <f>0.98*$G$3/N587*206265</f>
        <v>#DIV/0!</v>
      </c>
    </row>
    <row r="588" spans="1:15" s="58" customFormat="1" ht="12">
      <c r="A588" s="40">
        <v>578</v>
      </c>
      <c r="B588" s="40">
        <f>blismm!P581</f>
        <v>8743</v>
      </c>
      <c r="C588" s="28">
        <f>B588/(32766/2)</f>
        <v>0.5336629432948788</v>
      </c>
      <c r="D588" s="17">
        <f>SQRT(2*LN(1/C588))</f>
        <v>1.120705877239316</v>
      </c>
      <c r="E588" s="11">
        <f>D588*$U$24</f>
        <v>1.1558119888438376</v>
      </c>
      <c r="F588">
        <f>blismm!K580</f>
        <v>0</v>
      </c>
      <c r="G588" s="17">
        <f>$S$26*F588</f>
        <v>0</v>
      </c>
      <c r="H588" s="30" t="e">
        <f>0.98*$G$3/I588*206265</f>
        <v>#DIV/0!</v>
      </c>
      <c r="I588" s="31">
        <f>(POWER($G$3,-1/5))*(POWER(G588*G588/($P$18*$T$2),(3/5)))*206265</f>
        <v>0</v>
      </c>
      <c r="J588">
        <f>blismm!L580</f>
        <v>0</v>
      </c>
      <c r="K588" s="17">
        <f>$S$26*J588</f>
        <v>0</v>
      </c>
      <c r="L588" s="30" t="e">
        <f>0.98*$G$3/M588*206265</f>
        <v>#DIV/0!</v>
      </c>
      <c r="M588" s="31">
        <f>(POWER($G$3,-1/5))*(POWER(K588*K588/($R$18*$T$2),(3/5)))*206265</f>
        <v>0</v>
      </c>
      <c r="N588" s="32">
        <f>(((POWER($G$3,-1/5))*(POWER(G588*G588/($P$18*$T$2),(3/5)))+(POWER($G$3,-1/5))*(POWER(K588*K588/($R$18*$T$2),(3/5))))/2)*206265</f>
        <v>0</v>
      </c>
      <c r="O588" s="30" t="e">
        <f>0.98*$G$3/N588*206265</f>
        <v>#DIV/0!</v>
      </c>
    </row>
    <row r="589" spans="1:15" s="58" customFormat="1" ht="12">
      <c r="A589" s="40">
        <v>579</v>
      </c>
      <c r="B589" s="40">
        <f>blismm!P582</f>
        <v>8907</v>
      </c>
      <c r="C589" s="28">
        <f>B589/(32766/2)</f>
        <v>0.5436733199047793</v>
      </c>
      <c r="D589" s="17">
        <f>SQRT(2*LN(1/C589))</f>
        <v>1.103998847271494</v>
      </c>
      <c r="E589" s="11">
        <f>D589*$U$24</f>
        <v>1.1385816111622737</v>
      </c>
      <c r="F589">
        <f>blismm!K581</f>
        <v>0</v>
      </c>
      <c r="G589" s="17">
        <f>$S$26*F589</f>
        <v>0</v>
      </c>
      <c r="H589" s="30" t="e">
        <f>0.98*$G$3/I589*206265</f>
        <v>#DIV/0!</v>
      </c>
      <c r="I589" s="31">
        <f>(POWER($G$3,-1/5))*(POWER(G589*G589/($P$18*$T$2),(3/5)))*206265</f>
        <v>0</v>
      </c>
      <c r="J589">
        <f>blismm!L581</f>
        <v>0</v>
      </c>
      <c r="K589" s="17">
        <f>$S$26*J589</f>
        <v>0</v>
      </c>
      <c r="L589" s="30" t="e">
        <f>0.98*$G$3/M589*206265</f>
        <v>#DIV/0!</v>
      </c>
      <c r="M589" s="31">
        <f>(POWER($G$3,-1/5))*(POWER(K589*K589/($R$18*$T$2),(3/5)))*206265</f>
        <v>0</v>
      </c>
      <c r="N589" s="32">
        <f>(((POWER($G$3,-1/5))*(POWER(G589*G589/($P$18*$T$2),(3/5)))+(POWER($G$3,-1/5))*(POWER(K589*K589/($R$18*$T$2),(3/5))))/2)*206265</f>
        <v>0</v>
      </c>
      <c r="O589" s="30" t="e">
        <f>0.98*$G$3/N589*206265</f>
        <v>#DIV/0!</v>
      </c>
    </row>
    <row r="590" spans="1:15" s="58" customFormat="1" ht="12">
      <c r="A590" s="40">
        <v>580</v>
      </c>
      <c r="B590" s="40">
        <f>blismm!P583</f>
        <v>1547</v>
      </c>
      <c r="C590" s="28">
        <f>B590/(32766/2)</f>
        <v>0.09442715009461027</v>
      </c>
      <c r="D590" s="17">
        <f>SQRT(2*LN(1/C590))</f>
        <v>2.172522331414431</v>
      </c>
      <c r="E590" s="11">
        <f>D590*$U$24</f>
        <v>2.240576593445988</v>
      </c>
      <c r="F590">
        <f>blismm!K582</f>
        <v>0</v>
      </c>
      <c r="G590" s="17">
        <f>$S$26*F590</f>
        <v>0</v>
      </c>
      <c r="H590" s="30" t="e">
        <f>0.98*$G$3/I590*206265</f>
        <v>#DIV/0!</v>
      </c>
      <c r="I590" s="31">
        <f>(POWER($G$3,-1/5))*(POWER(G590*G590/($P$18*$T$2),(3/5)))*206265</f>
        <v>0</v>
      </c>
      <c r="J590">
        <f>blismm!L582</f>
        <v>0</v>
      </c>
      <c r="K590" s="17">
        <f>$S$26*J590</f>
        <v>0</v>
      </c>
      <c r="L590" s="30" t="e">
        <f>0.98*$G$3/M590*206265</f>
        <v>#DIV/0!</v>
      </c>
      <c r="M590" s="31">
        <f>(POWER($G$3,-1/5))*(POWER(K590*K590/($R$18*$T$2),(3/5)))*206265</f>
        <v>0</v>
      </c>
      <c r="N590" s="32">
        <f>(((POWER($G$3,-1/5))*(POWER(G590*G590/($P$18*$T$2),(3/5)))+(POWER($G$3,-1/5))*(POWER(K590*K590/($R$18*$T$2),(3/5))))/2)*206265</f>
        <v>0</v>
      </c>
      <c r="O590" s="30" t="e">
        <f>0.98*$G$3/N590*206265</f>
        <v>#DIV/0!</v>
      </c>
    </row>
    <row r="591" spans="1:15" s="58" customFormat="1" ht="12">
      <c r="A591" s="40">
        <v>581</v>
      </c>
      <c r="B591" s="40">
        <f>blismm!P584</f>
        <v>7076</v>
      </c>
      <c r="C591" s="28">
        <f>B591/(32766/2)</f>
        <v>0.43191112738814624</v>
      </c>
      <c r="D591" s="17">
        <f>SQRT(2*LN(1/C591))</f>
        <v>1.2957896708498549</v>
      </c>
      <c r="E591" s="11">
        <f>D591*$U$24</f>
        <v>1.3363802822892266</v>
      </c>
      <c r="F591">
        <f>blismm!K583</f>
        <v>0</v>
      </c>
      <c r="G591" s="17">
        <f>$S$26*F591</f>
        <v>0</v>
      </c>
      <c r="H591" s="30" t="e">
        <f>0.98*$G$3/I591*206265</f>
        <v>#DIV/0!</v>
      </c>
      <c r="I591" s="31">
        <f>(POWER($G$3,-1/5))*(POWER(G591*G591/($P$18*$T$2),(3/5)))*206265</f>
        <v>0</v>
      </c>
      <c r="J591">
        <f>blismm!L583</f>
        <v>0</v>
      </c>
      <c r="K591" s="17">
        <f>$S$26*J591</f>
        <v>0</v>
      </c>
      <c r="L591" s="30" t="e">
        <f>0.98*$G$3/M591*206265</f>
        <v>#DIV/0!</v>
      </c>
      <c r="M591" s="31">
        <f>(POWER($G$3,-1/5))*(POWER(K591*K591/($R$18*$T$2),(3/5)))*206265</f>
        <v>0</v>
      </c>
      <c r="N591" s="32">
        <f>(((POWER($G$3,-1/5))*(POWER(G591*G591/($P$18*$T$2),(3/5)))+(POWER($G$3,-1/5))*(POWER(K591*K591/($R$18*$T$2),(3/5))))/2)*206265</f>
        <v>0</v>
      </c>
      <c r="O591" s="30" t="e">
        <f>0.98*$G$3/N591*206265</f>
        <v>#DIV/0!</v>
      </c>
    </row>
    <row r="592" spans="1:15" s="58" customFormat="1" ht="12">
      <c r="A592" s="40">
        <v>582</v>
      </c>
      <c r="B592" s="40">
        <f>blismm!P585</f>
        <v>7219</v>
      </c>
      <c r="C592" s="28">
        <f>B592/(32766/2)</f>
        <v>0.44063968748092536</v>
      </c>
      <c r="D592" s="17">
        <f>SQRT(2*LN(1/C592))</f>
        <v>1.2802560467977508</v>
      </c>
      <c r="E592" s="11">
        <f>D592*$U$24</f>
        <v>1.3203600674636904</v>
      </c>
      <c r="F592">
        <f>blismm!K584</f>
        <v>0</v>
      </c>
      <c r="G592" s="17">
        <f>$S$26*F592</f>
        <v>0</v>
      </c>
      <c r="H592" s="30" t="e">
        <f>0.98*$G$3/I592*206265</f>
        <v>#DIV/0!</v>
      </c>
      <c r="I592" s="31">
        <f>(POWER($G$3,-1/5))*(POWER(G592*G592/($P$18*$T$2),(3/5)))*206265</f>
        <v>0</v>
      </c>
      <c r="J592">
        <f>blismm!L584</f>
        <v>0</v>
      </c>
      <c r="K592" s="17">
        <f>$S$26*J592</f>
        <v>0</v>
      </c>
      <c r="L592" s="30" t="e">
        <f>0.98*$G$3/M592*206265</f>
        <v>#DIV/0!</v>
      </c>
      <c r="M592" s="31">
        <f>(POWER($G$3,-1/5))*(POWER(K592*K592/($R$18*$T$2),(3/5)))*206265</f>
        <v>0</v>
      </c>
      <c r="N592" s="32">
        <f>(((POWER($G$3,-1/5))*(POWER(G592*G592/($P$18*$T$2),(3/5)))+(POWER($G$3,-1/5))*(POWER(K592*K592/($R$18*$T$2),(3/5))))/2)*206265</f>
        <v>0</v>
      </c>
      <c r="O592" s="30" t="e">
        <f>0.98*$G$3/N592*206265</f>
        <v>#DIV/0!</v>
      </c>
    </row>
    <row r="593" spans="1:15" s="58" customFormat="1" ht="12">
      <c r="A593" s="40">
        <v>583</v>
      </c>
      <c r="B593" s="40">
        <f>blismm!P586</f>
        <v>5830</v>
      </c>
      <c r="C593" s="28">
        <f>B593/(32766/2)</f>
        <v>0.3558566807056095</v>
      </c>
      <c r="D593" s="17">
        <f>SQRT(2*LN(1/C593))</f>
        <v>1.4375167557115467</v>
      </c>
      <c r="E593" s="11">
        <f>D593*$U$24</f>
        <v>1.482546968084211</v>
      </c>
      <c r="F593">
        <f>blismm!K585</f>
        <v>0</v>
      </c>
      <c r="G593" s="17">
        <f>$S$26*F593</f>
        <v>0</v>
      </c>
      <c r="H593" s="30" t="e">
        <f>0.98*$G$3/I593*206265</f>
        <v>#DIV/0!</v>
      </c>
      <c r="I593" s="31">
        <f>(POWER($G$3,-1/5))*(POWER(G593*G593/($P$18*$T$2),(3/5)))*206265</f>
        <v>0</v>
      </c>
      <c r="J593">
        <f>blismm!L585</f>
        <v>0</v>
      </c>
      <c r="K593" s="17">
        <f>$S$26*J593</f>
        <v>0</v>
      </c>
      <c r="L593" s="30" t="e">
        <f>0.98*$G$3/M593*206265</f>
        <v>#DIV/0!</v>
      </c>
      <c r="M593" s="31">
        <f>(POWER($G$3,-1/5))*(POWER(K593*K593/($R$18*$T$2),(3/5)))*206265</f>
        <v>0</v>
      </c>
      <c r="N593" s="32">
        <f>(((POWER($G$3,-1/5))*(POWER(G593*G593/($P$18*$T$2),(3/5)))+(POWER($G$3,-1/5))*(POWER(K593*K593/($R$18*$T$2),(3/5))))/2)*206265</f>
        <v>0</v>
      </c>
      <c r="O593" s="30" t="e">
        <f>0.98*$G$3/N593*206265</f>
        <v>#DIV/0!</v>
      </c>
    </row>
    <row r="594" spans="1:15" s="58" customFormat="1" ht="12">
      <c r="A594" s="40">
        <v>584</v>
      </c>
      <c r="B594" s="40">
        <f>blismm!P587</f>
        <v>10002</v>
      </c>
      <c r="C594" s="28">
        <f>B594/(32766/2)</f>
        <v>0.6105108954403955</v>
      </c>
      <c r="D594" s="17">
        <f>SQRT(2*LN(1/C594))</f>
        <v>0.9934376063361146</v>
      </c>
      <c r="E594" s="11">
        <f>D594*$U$24</f>
        <v>1.0245570393545933</v>
      </c>
      <c r="F594">
        <f>blismm!K586</f>
        <v>0</v>
      </c>
      <c r="G594" s="17">
        <f>$S$26*F594</f>
        <v>0</v>
      </c>
      <c r="H594" s="30" t="e">
        <f>0.98*$G$3/I594*206265</f>
        <v>#DIV/0!</v>
      </c>
      <c r="I594" s="31">
        <f>(POWER($G$3,-1/5))*(POWER(G594*G594/($P$18*$T$2),(3/5)))*206265</f>
        <v>0</v>
      </c>
      <c r="J594">
        <f>blismm!L586</f>
        <v>0</v>
      </c>
      <c r="K594" s="17">
        <f>$S$26*J594</f>
        <v>0</v>
      </c>
      <c r="L594" s="30" t="e">
        <f>0.98*$G$3/M594*206265</f>
        <v>#DIV/0!</v>
      </c>
      <c r="M594" s="31">
        <f>(POWER($G$3,-1/5))*(POWER(K594*K594/($R$18*$T$2),(3/5)))*206265</f>
        <v>0</v>
      </c>
      <c r="N594" s="32">
        <f>(((POWER($G$3,-1/5))*(POWER(G594*G594/($P$18*$T$2),(3/5)))+(POWER($G$3,-1/5))*(POWER(K594*K594/($R$18*$T$2),(3/5))))/2)*206265</f>
        <v>0</v>
      </c>
      <c r="O594" s="30" t="e">
        <f>0.98*$G$3/N594*206265</f>
        <v>#DIV/0!</v>
      </c>
    </row>
    <row r="595" spans="1:15" s="58" customFormat="1" ht="12">
      <c r="A595" s="40">
        <v>585</v>
      </c>
      <c r="B595" s="40">
        <f>blismm!P588</f>
        <v>6195</v>
      </c>
      <c r="C595" s="28">
        <f>B595/(32766/2)</f>
        <v>0.3781358725508149</v>
      </c>
      <c r="D595" s="17">
        <f>SQRT(2*LN(1/C595))</f>
        <v>1.3946337847313326</v>
      </c>
      <c r="E595" s="11">
        <f>D595*$U$24</f>
        <v>1.4383206880380417</v>
      </c>
      <c r="F595">
        <f>blismm!K587</f>
        <v>0</v>
      </c>
      <c r="G595" s="17">
        <f>$S$26*F595</f>
        <v>0</v>
      </c>
      <c r="H595" s="30" t="e">
        <f>0.98*$G$3/I595*206265</f>
        <v>#DIV/0!</v>
      </c>
      <c r="I595" s="31">
        <f>(POWER($G$3,-1/5))*(POWER(G595*G595/($P$18*$T$2),(3/5)))*206265</f>
        <v>0</v>
      </c>
      <c r="J595">
        <f>blismm!L587</f>
        <v>0</v>
      </c>
      <c r="K595" s="17">
        <f>$S$26*J595</f>
        <v>0</v>
      </c>
      <c r="L595" s="30" t="e">
        <f>0.98*$G$3/M595*206265</f>
        <v>#DIV/0!</v>
      </c>
      <c r="M595" s="31">
        <f>(POWER($G$3,-1/5))*(POWER(K595*K595/($R$18*$T$2),(3/5)))*206265</f>
        <v>0</v>
      </c>
      <c r="N595" s="32">
        <f>(((POWER($G$3,-1/5))*(POWER(G595*G595/($P$18*$T$2),(3/5)))+(POWER($G$3,-1/5))*(POWER(K595*K595/($R$18*$T$2),(3/5))))/2)*206265</f>
        <v>0</v>
      </c>
      <c r="O595" s="30" t="e">
        <f>0.98*$G$3/N595*206265</f>
        <v>#DIV/0!</v>
      </c>
    </row>
    <row r="596" spans="1:15" s="58" customFormat="1" ht="12">
      <c r="A596" s="40">
        <v>586</v>
      </c>
      <c r="B596" s="40">
        <f>blismm!P589</f>
        <v>7792</v>
      </c>
      <c r="C596" s="28">
        <f>B596/(32766/2)</f>
        <v>0.47561496673380943</v>
      </c>
      <c r="D596" s="17">
        <f>SQRT(2*LN(1/C596))</f>
        <v>1.2191362889340078</v>
      </c>
      <c r="E596" s="11">
        <f>D596*$U$24</f>
        <v>1.2573257331848657</v>
      </c>
      <c r="F596">
        <f>blismm!K588</f>
        <v>0</v>
      </c>
      <c r="G596" s="17">
        <f>$S$26*F596</f>
        <v>0</v>
      </c>
      <c r="H596" s="30" t="e">
        <f>0.98*$G$3/I596*206265</f>
        <v>#DIV/0!</v>
      </c>
      <c r="I596" s="31">
        <f>(POWER($G$3,-1/5))*(POWER(G596*G596/($P$18*$T$2),(3/5)))*206265</f>
        <v>0</v>
      </c>
      <c r="J596">
        <f>blismm!L588</f>
        <v>0</v>
      </c>
      <c r="K596" s="17">
        <f>$S$26*J596</f>
        <v>0</v>
      </c>
      <c r="L596" s="30" t="e">
        <f>0.98*$G$3/M596*206265</f>
        <v>#DIV/0!</v>
      </c>
      <c r="M596" s="31">
        <f>(POWER($G$3,-1/5))*(POWER(K596*K596/($R$18*$T$2),(3/5)))*206265</f>
        <v>0</v>
      </c>
      <c r="N596" s="32">
        <f>(((POWER($G$3,-1/5))*(POWER(G596*G596/($P$18*$T$2),(3/5)))+(POWER($G$3,-1/5))*(POWER(K596*K596/($R$18*$T$2),(3/5))))/2)*206265</f>
        <v>0</v>
      </c>
      <c r="O596" s="30" t="e">
        <f>0.98*$G$3/N596*206265</f>
        <v>#DIV/0!</v>
      </c>
    </row>
    <row r="597" spans="1:15" s="58" customFormat="1" ht="12">
      <c r="A597" s="40">
        <v>587</v>
      </c>
      <c r="B597" s="40">
        <f>blismm!P590</f>
        <v>5935</v>
      </c>
      <c r="C597" s="28">
        <f>B597/(32766/2)</f>
        <v>0.3622657632912165</v>
      </c>
      <c r="D597" s="17">
        <f>SQRT(2*LN(1/C597))</f>
        <v>1.425045391400916</v>
      </c>
      <c r="E597" s="11">
        <f>D597*$U$24</f>
        <v>1.4696849382865498</v>
      </c>
      <c r="F597">
        <f>blismm!K589</f>
        <v>0</v>
      </c>
      <c r="G597" s="17">
        <f>$S$26*F597</f>
        <v>0</v>
      </c>
      <c r="H597" s="30" t="e">
        <f>0.98*$G$3/I597*206265</f>
        <v>#DIV/0!</v>
      </c>
      <c r="I597" s="31">
        <f>(POWER($G$3,-1/5))*(POWER(G597*G597/($P$18*$T$2),(3/5)))*206265</f>
        <v>0</v>
      </c>
      <c r="J597">
        <f>blismm!L589</f>
        <v>0</v>
      </c>
      <c r="K597" s="17">
        <f>$S$26*J597</f>
        <v>0</v>
      </c>
      <c r="L597" s="30" t="e">
        <f>0.98*$G$3/M597*206265</f>
        <v>#DIV/0!</v>
      </c>
      <c r="M597" s="31">
        <f>(POWER($G$3,-1/5))*(POWER(K597*K597/($R$18*$T$2),(3/5)))*206265</f>
        <v>0</v>
      </c>
      <c r="N597" s="32">
        <f>(((POWER($G$3,-1/5))*(POWER(G597*G597/($P$18*$T$2),(3/5)))+(POWER($G$3,-1/5))*(POWER(K597*K597/($R$18*$T$2),(3/5))))/2)*206265</f>
        <v>0</v>
      </c>
      <c r="O597" s="30" t="e">
        <f>0.98*$G$3/N597*206265</f>
        <v>#DIV/0!</v>
      </c>
    </row>
    <row r="598" spans="1:15" s="58" customFormat="1" ht="12">
      <c r="A598" s="40">
        <v>588</v>
      </c>
      <c r="B598" s="40">
        <f>blismm!P591</f>
        <v>5574</v>
      </c>
      <c r="C598" s="28">
        <f>B598/(32766/2)</f>
        <v>0.3402307269730819</v>
      </c>
      <c r="D598" s="17">
        <f>SQRT(2*LN(1/C598))</f>
        <v>1.4684217941575028</v>
      </c>
      <c r="E598" s="11">
        <f>D598*$U$24</f>
        <v>1.5144201068594867</v>
      </c>
      <c r="F598">
        <f>blismm!K590</f>
        <v>0</v>
      </c>
      <c r="G598" s="17">
        <f>$S$26*F598</f>
        <v>0</v>
      </c>
      <c r="H598" s="30" t="e">
        <f>0.98*$G$3/I598*206265</f>
        <v>#DIV/0!</v>
      </c>
      <c r="I598" s="31">
        <f>(POWER($G$3,-1/5))*(POWER(G598*G598/($P$18*$T$2),(3/5)))*206265</f>
        <v>0</v>
      </c>
      <c r="J598">
        <f>blismm!L590</f>
        <v>0</v>
      </c>
      <c r="K598" s="17">
        <f>$S$26*J598</f>
        <v>0</v>
      </c>
      <c r="L598" s="30" t="e">
        <f>0.98*$G$3/M598*206265</f>
        <v>#DIV/0!</v>
      </c>
      <c r="M598" s="31">
        <f>(POWER($G$3,-1/5))*(POWER(K598*K598/($R$18*$T$2),(3/5)))*206265</f>
        <v>0</v>
      </c>
      <c r="N598" s="32">
        <f>(((POWER($G$3,-1/5))*(POWER(G598*G598/($P$18*$T$2),(3/5)))+(POWER($G$3,-1/5))*(POWER(K598*K598/($R$18*$T$2),(3/5))))/2)*206265</f>
        <v>0</v>
      </c>
      <c r="O598" s="30" t="e">
        <f>0.98*$G$3/N598*206265</f>
        <v>#DIV/0!</v>
      </c>
    </row>
    <row r="599" spans="1:15" s="58" customFormat="1" ht="12">
      <c r="A599" s="40">
        <v>589</v>
      </c>
      <c r="B599" s="40">
        <f>blismm!P592</f>
        <v>5634</v>
      </c>
      <c r="C599" s="28">
        <f>B599/(32766/2)</f>
        <v>0.34389305987914304</v>
      </c>
      <c r="D599" s="17">
        <f>SQRT(2*LN(1/C599))</f>
        <v>1.4611122765783233</v>
      </c>
      <c r="E599" s="11">
        <f>D599*$U$24</f>
        <v>1.5068816186421394</v>
      </c>
      <c r="F599">
        <f>blismm!K591</f>
        <v>0</v>
      </c>
      <c r="G599" s="17">
        <f>$S$26*F599</f>
        <v>0</v>
      </c>
      <c r="H599" s="30" t="e">
        <f>0.98*$G$3/I599*206265</f>
        <v>#DIV/0!</v>
      </c>
      <c r="I599" s="31">
        <f>(POWER($G$3,-1/5))*(POWER(G599*G599/($P$18*$T$2),(3/5)))*206265</f>
        <v>0</v>
      </c>
      <c r="J599">
        <f>blismm!L591</f>
        <v>0</v>
      </c>
      <c r="K599" s="17">
        <f>$S$26*J599</f>
        <v>0</v>
      </c>
      <c r="L599" s="30" t="e">
        <f>0.98*$G$3/M599*206265</f>
        <v>#DIV/0!</v>
      </c>
      <c r="M599" s="31">
        <f>(POWER($G$3,-1/5))*(POWER(K599*K599/($R$18*$T$2),(3/5)))*206265</f>
        <v>0</v>
      </c>
      <c r="N599" s="32">
        <f>(((POWER($G$3,-1/5))*(POWER(G599*G599/($P$18*$T$2),(3/5)))+(POWER($G$3,-1/5))*(POWER(K599*K599/($R$18*$T$2),(3/5))))/2)*206265</f>
        <v>0</v>
      </c>
      <c r="O599" s="30" t="e">
        <f>0.98*$G$3/N599*206265</f>
        <v>#DIV/0!</v>
      </c>
    </row>
    <row r="600" spans="1:15" s="58" customFormat="1" ht="12">
      <c r="A600" s="40">
        <v>590</v>
      </c>
      <c r="B600" s="40">
        <f>blismm!P593</f>
        <v>3853</v>
      </c>
      <c r="C600" s="28">
        <f>B600/(32766/2)</f>
        <v>0.23518281145089423</v>
      </c>
      <c r="D600" s="17">
        <f>SQRT(2*LN(1/C600))</f>
        <v>1.701406562932038</v>
      </c>
      <c r="E600" s="11">
        <f>D600*$U$24</f>
        <v>1.7547031235158843</v>
      </c>
      <c r="F600">
        <f>blismm!K592</f>
        <v>0</v>
      </c>
      <c r="G600" s="17">
        <f>$S$26*F600</f>
        <v>0</v>
      </c>
      <c r="H600" s="30" t="e">
        <f>0.98*$G$3/I600*206265</f>
        <v>#DIV/0!</v>
      </c>
      <c r="I600" s="31">
        <f>(POWER($G$3,-1/5))*(POWER(G600*G600/($P$18*$T$2),(3/5)))*206265</f>
        <v>0</v>
      </c>
      <c r="J600">
        <f>blismm!L592</f>
        <v>0</v>
      </c>
      <c r="K600" s="17">
        <f>$S$26*J600</f>
        <v>0</v>
      </c>
      <c r="L600" s="30" t="e">
        <f>0.98*$G$3/M600*206265</f>
        <v>#DIV/0!</v>
      </c>
      <c r="M600" s="31">
        <f>(POWER($G$3,-1/5))*(POWER(K600*K600/($R$18*$T$2),(3/5)))*206265</f>
        <v>0</v>
      </c>
      <c r="N600" s="32">
        <f>(((POWER($G$3,-1/5))*(POWER(G600*G600/($P$18*$T$2),(3/5)))+(POWER($G$3,-1/5))*(POWER(K600*K600/($R$18*$T$2),(3/5))))/2)*206265</f>
        <v>0</v>
      </c>
      <c r="O600" s="30" t="e">
        <f>0.98*$G$3/N600*206265</f>
        <v>#DIV/0!</v>
      </c>
    </row>
    <row r="601" spans="1:15" s="58" customFormat="1" ht="12">
      <c r="A601" s="40">
        <v>591</v>
      </c>
      <c r="B601" s="40">
        <f>blismm!P594</f>
        <v>2920</v>
      </c>
      <c r="C601" s="28">
        <f>B601/(32766/2)</f>
        <v>0.17823353476164316</v>
      </c>
      <c r="D601" s="17">
        <f>SQRT(2*LN(1/C601))</f>
        <v>1.857234823902425</v>
      </c>
      <c r="E601" s="11">
        <f>D601*$U$24</f>
        <v>1.9154127047611686</v>
      </c>
      <c r="F601">
        <f>blismm!K593</f>
        <v>0</v>
      </c>
      <c r="G601" s="17">
        <f>$S$26*F601</f>
        <v>0</v>
      </c>
      <c r="H601" s="30" t="e">
        <f>0.98*$G$3/I601*206265</f>
        <v>#DIV/0!</v>
      </c>
      <c r="I601" s="31">
        <f>(POWER($G$3,-1/5))*(POWER(G601*G601/($P$18*$T$2),(3/5)))*206265</f>
        <v>0</v>
      </c>
      <c r="J601">
        <f>blismm!L593</f>
        <v>0</v>
      </c>
      <c r="K601" s="17">
        <f>$S$26*J601</f>
        <v>0</v>
      </c>
      <c r="L601" s="30" t="e">
        <f>0.98*$G$3/M601*206265</f>
        <v>#DIV/0!</v>
      </c>
      <c r="M601" s="31">
        <f>(POWER($G$3,-1/5))*(POWER(K601*K601/($R$18*$T$2),(3/5)))*206265</f>
        <v>0</v>
      </c>
      <c r="N601" s="32">
        <f>(((POWER($G$3,-1/5))*(POWER(G601*G601/($P$18*$T$2),(3/5)))+(POWER($G$3,-1/5))*(POWER(K601*K601/($R$18*$T$2),(3/5))))/2)*206265</f>
        <v>0</v>
      </c>
      <c r="O601" s="30" t="e">
        <f>0.98*$G$3/N601*206265</f>
        <v>#DIV/0!</v>
      </c>
    </row>
    <row r="602" spans="1:15" s="58" customFormat="1" ht="12">
      <c r="A602" s="40">
        <v>592</v>
      </c>
      <c r="B602" s="40">
        <f>blismm!P595</f>
        <v>2294</v>
      </c>
      <c r="C602" s="28">
        <f>B602/(32766/2)</f>
        <v>0.14002319477507172</v>
      </c>
      <c r="D602" s="17">
        <f>SQRT(2*LN(1/C602))</f>
        <v>1.9829004983260998</v>
      </c>
      <c r="E602" s="11">
        <f>D602*$U$24</f>
        <v>2.045014856436165</v>
      </c>
      <c r="F602">
        <f>blismm!K594</f>
        <v>0</v>
      </c>
      <c r="G602" s="17">
        <f>$S$26*F602</f>
        <v>0</v>
      </c>
      <c r="H602" s="30" t="e">
        <f>0.98*$G$3/I602*206265</f>
        <v>#DIV/0!</v>
      </c>
      <c r="I602" s="31">
        <f>(POWER($G$3,-1/5))*(POWER(G602*G602/($P$18*$T$2),(3/5)))*206265</f>
        <v>0</v>
      </c>
      <c r="J602">
        <f>blismm!L594</f>
        <v>0</v>
      </c>
      <c r="K602" s="17">
        <f>$S$26*J602</f>
        <v>0</v>
      </c>
      <c r="L602" s="30" t="e">
        <f>0.98*$G$3/M602*206265</f>
        <v>#DIV/0!</v>
      </c>
      <c r="M602" s="31">
        <f>(POWER($G$3,-1/5))*(POWER(K602*K602/($R$18*$T$2),(3/5)))*206265</f>
        <v>0</v>
      </c>
      <c r="N602" s="32">
        <f>(((POWER($G$3,-1/5))*(POWER(G602*G602/($P$18*$T$2),(3/5)))+(POWER($G$3,-1/5))*(POWER(K602*K602/($R$18*$T$2),(3/5))))/2)*206265</f>
        <v>0</v>
      </c>
      <c r="O602" s="30" t="e">
        <f>0.98*$G$3/N602*206265</f>
        <v>#DIV/0!</v>
      </c>
    </row>
    <row r="603" spans="1:15" s="58" customFormat="1" ht="12">
      <c r="A603" s="40">
        <v>593</v>
      </c>
      <c r="B603" s="40">
        <f>blismm!P596</f>
        <v>5991</v>
      </c>
      <c r="C603" s="28">
        <f>B603/(32766/2)</f>
        <v>0.36568394067020693</v>
      </c>
      <c r="D603" s="17">
        <f>SQRT(2*LN(1/C603))</f>
        <v>1.4184398956151356</v>
      </c>
      <c r="E603" s="11">
        <f>D603*$U$24</f>
        <v>1.46287252534528</v>
      </c>
      <c r="F603">
        <f>blismm!K595</f>
        <v>0</v>
      </c>
      <c r="G603" s="17">
        <f>$S$26*F603</f>
        <v>0</v>
      </c>
      <c r="H603" s="30" t="e">
        <f>0.98*$G$3/I603*206265</f>
        <v>#DIV/0!</v>
      </c>
      <c r="I603" s="31">
        <f>(POWER($G$3,-1/5))*(POWER(G603*G603/($P$18*$T$2),(3/5)))*206265</f>
        <v>0</v>
      </c>
      <c r="J603">
        <f>blismm!L595</f>
        <v>0</v>
      </c>
      <c r="K603" s="17">
        <f>$S$26*J603</f>
        <v>0</v>
      </c>
      <c r="L603" s="30" t="e">
        <f>0.98*$G$3/M603*206265</f>
        <v>#DIV/0!</v>
      </c>
      <c r="M603" s="31">
        <f>(POWER($G$3,-1/5))*(POWER(K603*K603/($R$18*$T$2),(3/5)))*206265</f>
        <v>0</v>
      </c>
      <c r="N603" s="32">
        <f>(((POWER($G$3,-1/5))*(POWER(G603*G603/($P$18*$T$2),(3/5)))+(POWER($G$3,-1/5))*(POWER(K603*K603/($R$18*$T$2),(3/5))))/2)*206265</f>
        <v>0</v>
      </c>
      <c r="O603" s="30" t="e">
        <f>0.98*$G$3/N603*206265</f>
        <v>#DIV/0!</v>
      </c>
    </row>
    <row r="604" spans="1:15" s="58" customFormat="1" ht="12">
      <c r="A604" s="40">
        <v>594</v>
      </c>
      <c r="B604" s="40">
        <f>blismm!P597</f>
        <v>2120</v>
      </c>
      <c r="C604" s="28">
        <f>B604/(32766/2)</f>
        <v>0.12940242934749435</v>
      </c>
      <c r="D604" s="17">
        <f>SQRT(2*LN(1/C604))</f>
        <v>2.0222898521993358</v>
      </c>
      <c r="E604" s="11">
        <f>D604*$U$24</f>
        <v>2.08563808181948</v>
      </c>
      <c r="F604">
        <f>blismm!K596</f>
        <v>0</v>
      </c>
      <c r="G604" s="17">
        <f>$S$26*F604</f>
        <v>0</v>
      </c>
      <c r="H604" s="30" t="e">
        <f>0.98*$G$3/I604*206265</f>
        <v>#DIV/0!</v>
      </c>
      <c r="I604" s="31">
        <f>(POWER($G$3,-1/5))*(POWER(G604*G604/($P$18*$T$2),(3/5)))*206265</f>
        <v>0</v>
      </c>
      <c r="J604">
        <f>blismm!L596</f>
        <v>0</v>
      </c>
      <c r="K604" s="17">
        <f>$S$26*J604</f>
        <v>0</v>
      </c>
      <c r="L604" s="30" t="e">
        <f>0.98*$G$3/M604*206265</f>
        <v>#DIV/0!</v>
      </c>
      <c r="M604" s="31">
        <f>(POWER($G$3,-1/5))*(POWER(K604*K604/($R$18*$T$2),(3/5)))*206265</f>
        <v>0</v>
      </c>
      <c r="N604" s="32">
        <f>(((POWER($G$3,-1/5))*(POWER(G604*G604/($P$18*$T$2),(3/5)))+(POWER($G$3,-1/5))*(POWER(K604*K604/($R$18*$T$2),(3/5))))/2)*206265</f>
        <v>0</v>
      </c>
      <c r="O604" s="30" t="e">
        <f>0.98*$G$3/N604*206265</f>
        <v>#DIV/0!</v>
      </c>
    </row>
    <row r="605" spans="1:15" s="58" customFormat="1" ht="12">
      <c r="A605" s="40">
        <v>595</v>
      </c>
      <c r="B605" s="40">
        <f>blismm!P598</f>
        <v>2676</v>
      </c>
      <c r="C605" s="28">
        <f>B605/(32766/2)</f>
        <v>0.16334004761032778</v>
      </c>
      <c r="D605" s="17">
        <f>SQRT(2*LN(1/C605))</f>
        <v>1.9036391830240018</v>
      </c>
      <c r="E605" s="11">
        <f>D605*$U$24</f>
        <v>1.9632706804322289</v>
      </c>
      <c r="F605">
        <f>blismm!K597</f>
        <v>0</v>
      </c>
      <c r="G605" s="17">
        <f>$S$26*F605</f>
        <v>0</v>
      </c>
      <c r="H605" s="30" t="e">
        <f>0.98*$G$3/I605*206265</f>
        <v>#DIV/0!</v>
      </c>
      <c r="I605" s="31">
        <f>(POWER($G$3,-1/5))*(POWER(G605*G605/($P$18*$T$2),(3/5)))*206265</f>
        <v>0</v>
      </c>
      <c r="J605">
        <f>blismm!L597</f>
        <v>0</v>
      </c>
      <c r="K605" s="17">
        <f>$S$26*J605</f>
        <v>0</v>
      </c>
      <c r="L605" s="30" t="e">
        <f>0.98*$G$3/M605*206265</f>
        <v>#DIV/0!</v>
      </c>
      <c r="M605" s="31">
        <f>(POWER($G$3,-1/5))*(POWER(K605*K605/($R$18*$T$2),(3/5)))*206265</f>
        <v>0</v>
      </c>
      <c r="N605" s="32">
        <f>(((POWER($G$3,-1/5))*(POWER(G605*G605/($P$18*$T$2),(3/5)))+(POWER($G$3,-1/5))*(POWER(K605*K605/($R$18*$T$2),(3/5))))/2)*206265</f>
        <v>0</v>
      </c>
      <c r="O605" s="30" t="e">
        <f>0.98*$G$3/N605*206265</f>
        <v>#DIV/0!</v>
      </c>
    </row>
    <row r="606" spans="1:15" s="58" customFormat="1" ht="12">
      <c r="A606" s="40">
        <v>596</v>
      </c>
      <c r="B606" s="40">
        <f>blismm!P599</f>
        <v>5577</v>
      </c>
      <c r="C606" s="28">
        <f>B606/(32766/2)</f>
        <v>0.3404138436183849</v>
      </c>
      <c r="D606" s="17">
        <f>SQRT(2*LN(1/C606))</f>
        <v>1.4680553221392645</v>
      </c>
      <c r="E606" s="11">
        <f>D606*$U$24</f>
        <v>1.514042155105277</v>
      </c>
      <c r="F606">
        <f>blismm!K598</f>
        <v>0</v>
      </c>
      <c r="G606" s="17">
        <f>$S$26*F606</f>
        <v>0</v>
      </c>
      <c r="H606" s="30" t="e">
        <f>0.98*$G$3/I606*206265</f>
        <v>#DIV/0!</v>
      </c>
      <c r="I606" s="31">
        <f>(POWER($G$3,-1/5))*(POWER(G606*G606/($P$18*$T$2),(3/5)))*206265</f>
        <v>0</v>
      </c>
      <c r="J606">
        <f>blismm!L598</f>
        <v>0</v>
      </c>
      <c r="K606" s="17">
        <f>$S$26*J606</f>
        <v>0</v>
      </c>
      <c r="L606" s="30" t="e">
        <f>0.98*$G$3/M606*206265</f>
        <v>#DIV/0!</v>
      </c>
      <c r="M606" s="31">
        <f>(POWER($G$3,-1/5))*(POWER(K606*K606/($R$18*$T$2),(3/5)))*206265</f>
        <v>0</v>
      </c>
      <c r="N606" s="32">
        <f>(((POWER($G$3,-1/5))*(POWER(G606*G606/($P$18*$T$2),(3/5)))+(POWER($G$3,-1/5))*(POWER(K606*K606/($R$18*$T$2),(3/5))))/2)*206265</f>
        <v>0</v>
      </c>
      <c r="O606" s="30" t="e">
        <f>0.98*$G$3/N606*206265</f>
        <v>#DIV/0!</v>
      </c>
    </row>
    <row r="607" spans="1:15" s="58" customFormat="1" ht="12">
      <c r="A607" s="40">
        <v>597</v>
      </c>
      <c r="B607" s="40">
        <f>blismm!P600</f>
        <v>7751</v>
      </c>
      <c r="C607" s="28">
        <f>B607/(32766/2)</f>
        <v>0.4731123725813343</v>
      </c>
      <c r="D607" s="17">
        <f>SQRT(2*LN(1/C607))</f>
        <v>1.2234560429690573</v>
      </c>
      <c r="E607" s="11">
        <f>D607*$U$24</f>
        <v>1.261780803515063</v>
      </c>
      <c r="F607">
        <f>blismm!K599</f>
        <v>0</v>
      </c>
      <c r="G607" s="17">
        <f>$S$26*F607</f>
        <v>0</v>
      </c>
      <c r="H607" s="30" t="e">
        <f>0.98*$G$3/I607*206265</f>
        <v>#DIV/0!</v>
      </c>
      <c r="I607" s="31">
        <f>(POWER($G$3,-1/5))*(POWER(G607*G607/($P$18*$T$2),(3/5)))*206265</f>
        <v>0</v>
      </c>
      <c r="J607">
        <f>blismm!L599</f>
        <v>0</v>
      </c>
      <c r="K607" s="17">
        <f>$S$26*J607</f>
        <v>0</v>
      </c>
      <c r="L607" s="30" t="e">
        <f>0.98*$G$3/M607*206265</f>
        <v>#DIV/0!</v>
      </c>
      <c r="M607" s="31">
        <f>(POWER($G$3,-1/5))*(POWER(K607*K607/($R$18*$T$2),(3/5)))*206265</f>
        <v>0</v>
      </c>
      <c r="N607" s="32">
        <f>(((POWER($G$3,-1/5))*(POWER(G607*G607/($P$18*$T$2),(3/5)))+(POWER($G$3,-1/5))*(POWER(K607*K607/($R$18*$T$2),(3/5))))/2)*206265</f>
        <v>0</v>
      </c>
      <c r="O607" s="30" t="e">
        <f>0.98*$G$3/N607*206265</f>
        <v>#DIV/0!</v>
      </c>
    </row>
    <row r="608" spans="1:15" s="58" customFormat="1" ht="12">
      <c r="A608" s="40">
        <v>598</v>
      </c>
      <c r="B608" s="40">
        <f>blismm!P601</f>
        <v>6174</v>
      </c>
      <c r="C608" s="28">
        <f>B608/(32766/2)</f>
        <v>0.3768540560336935</v>
      </c>
      <c r="D608" s="17">
        <f>SQRT(2*LN(1/C608))</f>
        <v>1.3970664162867552</v>
      </c>
      <c r="E608" s="11">
        <f>D608*$U$24</f>
        <v>1.4408295217769378</v>
      </c>
      <c r="F608">
        <f>blismm!K600</f>
        <v>0</v>
      </c>
      <c r="G608" s="17">
        <f>$S$26*F608</f>
        <v>0</v>
      </c>
      <c r="H608" s="30" t="e">
        <f>0.98*$G$3/I608*206265</f>
        <v>#DIV/0!</v>
      </c>
      <c r="I608" s="31">
        <f>(POWER($G$3,-1/5))*(POWER(G608*G608/($P$18*$T$2),(3/5)))*206265</f>
        <v>0</v>
      </c>
      <c r="J608">
        <f>blismm!L600</f>
        <v>0</v>
      </c>
      <c r="K608" s="17">
        <f>$S$26*J608</f>
        <v>0</v>
      </c>
      <c r="L608" s="30" t="e">
        <f>0.98*$G$3/M608*206265</f>
        <v>#DIV/0!</v>
      </c>
      <c r="M608" s="31">
        <f>(POWER($G$3,-1/5))*(POWER(K608*K608/($R$18*$T$2),(3/5)))*206265</f>
        <v>0</v>
      </c>
      <c r="N608" s="32">
        <f>(((POWER($G$3,-1/5))*(POWER(G608*G608/($P$18*$T$2),(3/5)))+(POWER($G$3,-1/5))*(POWER(K608*K608/($R$18*$T$2),(3/5))))/2)*206265</f>
        <v>0</v>
      </c>
      <c r="O608" s="30" t="e">
        <f>0.98*$G$3/N608*206265</f>
        <v>#DIV/0!</v>
      </c>
    </row>
    <row r="609" spans="1:15" s="58" customFormat="1" ht="12">
      <c r="A609" s="40">
        <v>599</v>
      </c>
      <c r="B609" s="40">
        <f>blismm!P602</f>
        <v>6079</v>
      </c>
      <c r="C609" s="28">
        <f>B609/(32766/2)</f>
        <v>0.3710553622657633</v>
      </c>
      <c r="D609" s="17">
        <f>SQRT(2*LN(1/C609))</f>
        <v>1.4081221559733665</v>
      </c>
      <c r="E609" s="11">
        <f>D609*$U$24</f>
        <v>1.4522315825092322</v>
      </c>
      <c r="F609">
        <f>blismm!K601</f>
        <v>0</v>
      </c>
      <c r="G609" s="17">
        <f>$S$26*F609</f>
        <v>0</v>
      </c>
      <c r="H609" s="30" t="e">
        <f>0.98*$G$3/I609*206265</f>
        <v>#DIV/0!</v>
      </c>
      <c r="I609" s="31">
        <f>(POWER($G$3,-1/5))*(POWER(G609*G609/($P$18*$T$2),(3/5)))*206265</f>
        <v>0</v>
      </c>
      <c r="J609">
        <f>blismm!L601</f>
        <v>0</v>
      </c>
      <c r="K609" s="17">
        <f>$S$26*J609</f>
        <v>0</v>
      </c>
      <c r="L609" s="30" t="e">
        <f>0.98*$G$3/M609*206265</f>
        <v>#DIV/0!</v>
      </c>
      <c r="M609" s="31">
        <f>(POWER($G$3,-1/5))*(POWER(K609*K609/($R$18*$T$2),(3/5)))*206265</f>
        <v>0</v>
      </c>
      <c r="N609" s="32">
        <f>(((POWER($G$3,-1/5))*(POWER(G609*G609/($P$18*$T$2),(3/5)))+(POWER($G$3,-1/5))*(POWER(K609*K609/($R$18*$T$2),(3/5))))/2)*206265</f>
        <v>0</v>
      </c>
      <c r="O609" s="30" t="e">
        <f>0.98*$G$3/N609*206265</f>
        <v>#DIV/0!</v>
      </c>
    </row>
    <row r="610" spans="1:15" s="58" customFormat="1" ht="12">
      <c r="A610" s="40">
        <v>600</v>
      </c>
      <c r="B610" s="40">
        <f>blismm!P603</f>
        <v>1215</v>
      </c>
      <c r="C610" s="28">
        <f>B610/(32766/2)</f>
        <v>0.07416224134773851</v>
      </c>
      <c r="D610" s="17">
        <f>SQRT(2*LN(1/C610))</f>
        <v>2.281008608070392</v>
      </c>
      <c r="E610" s="11">
        <f>D610*$U$24</f>
        <v>2.3524612027181973</v>
      </c>
      <c r="F610">
        <f>blismm!K602</f>
        <v>0</v>
      </c>
      <c r="G610" s="17">
        <f>$S$26*F610</f>
        <v>0</v>
      </c>
      <c r="H610" s="30" t="e">
        <f>0.98*$G$3/I610*206265</f>
        <v>#DIV/0!</v>
      </c>
      <c r="I610" s="31">
        <f>(POWER($G$3,-1/5))*(POWER(G610*G610/($P$18*$T$2),(3/5)))*206265</f>
        <v>0</v>
      </c>
      <c r="J610">
        <f>blismm!L602</f>
        <v>0</v>
      </c>
      <c r="K610" s="17">
        <f>$S$26*J610</f>
        <v>0</v>
      </c>
      <c r="L610" s="30" t="e">
        <f>0.98*$G$3/M610*206265</f>
        <v>#DIV/0!</v>
      </c>
      <c r="M610" s="31">
        <f>(POWER($G$3,-1/5))*(POWER(K610*K610/($R$18*$T$2),(3/5)))*206265</f>
        <v>0</v>
      </c>
      <c r="N610" s="32">
        <f>(((POWER($G$3,-1/5))*(POWER(G610*G610/($P$18*$T$2),(3/5)))+(POWER($G$3,-1/5))*(POWER(K610*K610/($R$18*$T$2),(3/5))))/2)*206265</f>
        <v>0</v>
      </c>
      <c r="O610" s="30" t="e">
        <f>0.98*$G$3/N610*206265</f>
        <v>#DIV/0!</v>
      </c>
    </row>
    <row r="611" spans="1:15" s="58" customFormat="1" ht="12">
      <c r="A611" s="40">
        <v>601</v>
      </c>
      <c r="B611" s="40">
        <f>blismm!P604</f>
        <v>7273</v>
      </c>
      <c r="C611" s="28">
        <f>B611/(32766/2)</f>
        <v>0.4439357870963804</v>
      </c>
      <c r="D611" s="17">
        <f>SQRT(2*LN(1/C611))</f>
        <v>1.2744217125156985</v>
      </c>
      <c r="E611" s="11">
        <f>D611*$U$24</f>
        <v>1.3143429726602527</v>
      </c>
      <c r="F611">
        <f>blismm!K603</f>
        <v>0</v>
      </c>
      <c r="G611" s="17">
        <f>$S$26*F611</f>
        <v>0</v>
      </c>
      <c r="H611" s="30" t="e">
        <f>0.98*$G$3/I611*206265</f>
        <v>#DIV/0!</v>
      </c>
      <c r="I611" s="31">
        <f>(POWER($G$3,-1/5))*(POWER(G611*G611/($P$18*$T$2),(3/5)))*206265</f>
        <v>0</v>
      </c>
      <c r="J611">
        <f>blismm!L603</f>
        <v>0</v>
      </c>
      <c r="K611" s="17">
        <f>$S$26*J611</f>
        <v>0</v>
      </c>
      <c r="L611" s="30" t="e">
        <f>0.98*$G$3/M611*206265</f>
        <v>#DIV/0!</v>
      </c>
      <c r="M611" s="31">
        <f>(POWER($G$3,-1/5))*(POWER(K611*K611/($R$18*$T$2),(3/5)))*206265</f>
        <v>0</v>
      </c>
      <c r="N611" s="32">
        <f>(((POWER($G$3,-1/5))*(POWER(G611*G611/($P$18*$T$2),(3/5)))+(POWER($G$3,-1/5))*(POWER(K611*K611/($R$18*$T$2),(3/5))))/2)*206265</f>
        <v>0</v>
      </c>
      <c r="O611" s="30" t="e">
        <f>0.98*$G$3/N611*206265</f>
        <v>#DIV/0!</v>
      </c>
    </row>
    <row r="612" spans="1:15" s="58" customFormat="1" ht="12">
      <c r="A612" s="40">
        <v>602</v>
      </c>
      <c r="B612" s="40">
        <f>blismm!P605</f>
        <v>4502</v>
      </c>
      <c r="C612" s="28">
        <f>B612/(32766/2)</f>
        <v>0.27479704571812247</v>
      </c>
      <c r="D612" s="17">
        <f>SQRT(2*LN(1/C612))</f>
        <v>1.6073098452716488</v>
      </c>
      <c r="E612" s="11">
        <f>D612*$U$24</f>
        <v>1.6576588261747833</v>
      </c>
      <c r="F612">
        <f>blismm!K604</f>
        <v>0</v>
      </c>
      <c r="G612" s="17">
        <f>$S$26*F612</f>
        <v>0</v>
      </c>
      <c r="H612" s="30" t="e">
        <f>0.98*$G$3/I612*206265</f>
        <v>#DIV/0!</v>
      </c>
      <c r="I612" s="31">
        <f>(POWER($G$3,-1/5))*(POWER(G612*G612/($P$18*$T$2),(3/5)))*206265</f>
        <v>0</v>
      </c>
      <c r="J612">
        <f>blismm!L604</f>
        <v>0</v>
      </c>
      <c r="K612" s="17">
        <f>$S$26*J612</f>
        <v>0</v>
      </c>
      <c r="L612" s="30" t="e">
        <f>0.98*$G$3/M612*206265</f>
        <v>#DIV/0!</v>
      </c>
      <c r="M612" s="31">
        <f>(POWER($G$3,-1/5))*(POWER(K612*K612/($R$18*$T$2),(3/5)))*206265</f>
        <v>0</v>
      </c>
      <c r="N612" s="32">
        <f>(((POWER($G$3,-1/5))*(POWER(G612*G612/($P$18*$T$2),(3/5)))+(POWER($G$3,-1/5))*(POWER(K612*K612/($R$18*$T$2),(3/5))))/2)*206265</f>
        <v>0</v>
      </c>
      <c r="O612" s="30" t="e">
        <f>0.98*$G$3/N612*206265</f>
        <v>#DIV/0!</v>
      </c>
    </row>
    <row r="613" spans="1:15" s="58" customFormat="1" ht="12">
      <c r="A613" s="40">
        <v>603</v>
      </c>
      <c r="B613" s="40">
        <f>blismm!P606</f>
        <v>8948</v>
      </c>
      <c r="C613" s="28">
        <f>B613/(32766/2)</f>
        <v>0.5461759140572545</v>
      </c>
      <c r="D613" s="17">
        <f>SQRT(2*LN(1/C613))</f>
        <v>1.0998310490345715</v>
      </c>
      <c r="E613" s="11">
        <f>D613*$U$24</f>
        <v>1.1342832566455796</v>
      </c>
      <c r="F613">
        <f>blismm!K605</f>
        <v>0</v>
      </c>
      <c r="G613" s="17">
        <f>$S$26*F613</f>
        <v>0</v>
      </c>
      <c r="H613" s="30" t="e">
        <f>0.98*$G$3/I613*206265</f>
        <v>#DIV/0!</v>
      </c>
      <c r="I613" s="31">
        <f>(POWER($G$3,-1/5))*(POWER(G613*G613/($P$18*$T$2),(3/5)))*206265</f>
        <v>0</v>
      </c>
      <c r="J613">
        <f>blismm!L605</f>
        <v>0</v>
      </c>
      <c r="K613" s="17">
        <f>$S$26*J613</f>
        <v>0</v>
      </c>
      <c r="L613" s="30" t="e">
        <f>0.98*$G$3/M613*206265</f>
        <v>#DIV/0!</v>
      </c>
      <c r="M613" s="31">
        <f>(POWER($G$3,-1/5))*(POWER(K613*K613/($R$18*$T$2),(3/5)))*206265</f>
        <v>0</v>
      </c>
      <c r="N613" s="32">
        <f>(((POWER($G$3,-1/5))*(POWER(G613*G613/($P$18*$T$2),(3/5)))+(POWER($G$3,-1/5))*(POWER(K613*K613/($R$18*$T$2),(3/5))))/2)*206265</f>
        <v>0</v>
      </c>
      <c r="O613" s="30" t="e">
        <f>0.98*$G$3/N613*206265</f>
        <v>#DIV/0!</v>
      </c>
    </row>
    <row r="614" spans="1:15" s="58" customFormat="1" ht="12">
      <c r="A614" s="40">
        <v>604</v>
      </c>
      <c r="B614" s="40">
        <f>blismm!P607</f>
        <v>1805</v>
      </c>
      <c r="C614" s="28">
        <f>B614/(32766/2)</f>
        <v>0.11017518159067326</v>
      </c>
      <c r="D614" s="17">
        <f>SQRT(2*LN(1/C614))</f>
        <v>2.1003255081311956</v>
      </c>
      <c r="E614" s="11">
        <f>D614*$U$24</f>
        <v>2.1661182046734053</v>
      </c>
      <c r="F614">
        <f>blismm!K606</f>
        <v>0</v>
      </c>
      <c r="G614" s="17">
        <f>$S$26*F614</f>
        <v>0</v>
      </c>
      <c r="H614" s="30" t="e">
        <f>0.98*$G$3/I614*206265</f>
        <v>#DIV/0!</v>
      </c>
      <c r="I614" s="31">
        <f>(POWER($G$3,-1/5))*(POWER(G614*G614/($P$18*$T$2),(3/5)))*206265</f>
        <v>0</v>
      </c>
      <c r="J614">
        <f>blismm!L606</f>
        <v>0</v>
      </c>
      <c r="K614" s="17">
        <f>$S$26*J614</f>
        <v>0</v>
      </c>
      <c r="L614" s="30" t="e">
        <f>0.98*$G$3/M614*206265</f>
        <v>#DIV/0!</v>
      </c>
      <c r="M614" s="31">
        <f>(POWER($G$3,-1/5))*(POWER(K614*K614/($R$18*$T$2),(3/5)))*206265</f>
        <v>0</v>
      </c>
      <c r="N614" s="32">
        <f>(((POWER($G$3,-1/5))*(POWER(G614*G614/($P$18*$T$2),(3/5)))+(POWER($G$3,-1/5))*(POWER(K614*K614/($R$18*$T$2),(3/5))))/2)*206265</f>
        <v>0</v>
      </c>
      <c r="O614" s="30" t="e">
        <f>0.98*$G$3/N614*206265</f>
        <v>#DIV/0!</v>
      </c>
    </row>
    <row r="615" spans="1:15" s="58" customFormat="1" ht="12">
      <c r="A615" s="40">
        <v>605</v>
      </c>
      <c r="B615" s="40">
        <f>blismm!P608</f>
        <v>4551</v>
      </c>
      <c r="C615" s="28">
        <f>B615/(32766/2)</f>
        <v>0.27778795092473907</v>
      </c>
      <c r="D615" s="17">
        <f>SQRT(2*LN(1/C615))</f>
        <v>1.6005606660190181</v>
      </c>
      <c r="E615" s="11">
        <f>D615*$U$24</f>
        <v>1.650698228882064</v>
      </c>
      <c r="F615">
        <f>blismm!K607</f>
        <v>0</v>
      </c>
      <c r="G615" s="17">
        <f>$S$26*F615</f>
        <v>0</v>
      </c>
      <c r="H615" s="30" t="e">
        <f>0.98*$G$3/I615*206265</f>
        <v>#DIV/0!</v>
      </c>
      <c r="I615" s="31">
        <f>(POWER($G$3,-1/5))*(POWER(G615*G615/($P$18*$T$2),(3/5)))*206265</f>
        <v>0</v>
      </c>
      <c r="J615">
        <f>blismm!L607</f>
        <v>0</v>
      </c>
      <c r="K615" s="17">
        <f>$S$26*J615</f>
        <v>0</v>
      </c>
      <c r="L615" s="30" t="e">
        <f>0.98*$G$3/M615*206265</f>
        <v>#DIV/0!</v>
      </c>
      <c r="M615" s="31">
        <f>(POWER($G$3,-1/5))*(POWER(K615*K615/($R$18*$T$2),(3/5)))*206265</f>
        <v>0</v>
      </c>
      <c r="N615" s="32">
        <f>(((POWER($G$3,-1/5))*(POWER(G615*G615/($P$18*$T$2),(3/5)))+(POWER($G$3,-1/5))*(POWER(K615*K615/($R$18*$T$2),(3/5))))/2)*206265</f>
        <v>0</v>
      </c>
      <c r="O615" s="30" t="e">
        <f>0.98*$G$3/N615*206265</f>
        <v>#DIV/0!</v>
      </c>
    </row>
    <row r="616" spans="1:15" s="58" customFormat="1" ht="12">
      <c r="A616" s="40">
        <v>606</v>
      </c>
      <c r="B616" s="40">
        <f>blismm!P609</f>
        <v>3594</v>
      </c>
      <c r="C616" s="28">
        <f>B616/(32766/2)</f>
        <v>0.21937374107306354</v>
      </c>
      <c r="D616" s="17">
        <f>SQRT(2*LN(1/C616))</f>
        <v>1.7418257223251465</v>
      </c>
      <c r="E616" s="11">
        <f>D616*$U$24</f>
        <v>1.7963884130769818</v>
      </c>
      <c r="F616">
        <f>blismm!K608</f>
        <v>0</v>
      </c>
      <c r="G616" s="17">
        <f>$S$26*F616</f>
        <v>0</v>
      </c>
      <c r="H616" s="30" t="e">
        <f>0.98*$G$3/I616*206265</f>
        <v>#DIV/0!</v>
      </c>
      <c r="I616" s="31">
        <f>(POWER($G$3,-1/5))*(POWER(G616*G616/($P$18*$T$2),(3/5)))*206265</f>
        <v>0</v>
      </c>
      <c r="J616">
        <f>blismm!L608</f>
        <v>0</v>
      </c>
      <c r="K616" s="17">
        <f>$S$26*J616</f>
        <v>0</v>
      </c>
      <c r="L616" s="30" t="e">
        <f>0.98*$G$3/M616*206265</f>
        <v>#DIV/0!</v>
      </c>
      <c r="M616" s="31">
        <f>(POWER($G$3,-1/5))*(POWER(K616*K616/($R$18*$T$2),(3/5)))*206265</f>
        <v>0</v>
      </c>
      <c r="N616" s="32">
        <f>(((POWER($G$3,-1/5))*(POWER(G616*G616/($P$18*$T$2),(3/5)))+(POWER($G$3,-1/5))*(POWER(K616*K616/($R$18*$T$2),(3/5))))/2)*206265</f>
        <v>0</v>
      </c>
      <c r="O616" s="30" t="e">
        <f>0.98*$G$3/N616*206265</f>
        <v>#DIV/0!</v>
      </c>
    </row>
    <row r="617" spans="1:15" s="58" customFormat="1" ht="12">
      <c r="A617" s="40">
        <v>607</v>
      </c>
      <c r="B617" s="40">
        <f>blismm!P610</f>
        <v>3598</v>
      </c>
      <c r="C617" s="28">
        <f>B617/(32766/2)</f>
        <v>0.21961789660013428</v>
      </c>
      <c r="D617" s="17">
        <f>SQRT(2*LN(1/C617))</f>
        <v>1.7411869953050907</v>
      </c>
      <c r="E617" s="11">
        <f>D617*$U$24</f>
        <v>1.7957296779330227</v>
      </c>
      <c r="F617">
        <f>blismm!K609</f>
        <v>0</v>
      </c>
      <c r="G617" s="17">
        <f>$S$26*F617</f>
        <v>0</v>
      </c>
      <c r="H617" s="30" t="e">
        <f>0.98*$G$3/I617*206265</f>
        <v>#DIV/0!</v>
      </c>
      <c r="I617" s="31">
        <f>(POWER($G$3,-1/5))*(POWER(G617*G617/($P$18*$T$2),(3/5)))*206265</f>
        <v>0</v>
      </c>
      <c r="J617">
        <f>blismm!L609</f>
        <v>0</v>
      </c>
      <c r="K617" s="17">
        <f>$S$26*J617</f>
        <v>0</v>
      </c>
      <c r="L617" s="30" t="e">
        <f>0.98*$G$3/M617*206265</f>
        <v>#DIV/0!</v>
      </c>
      <c r="M617" s="31">
        <f>(POWER($G$3,-1/5))*(POWER(K617*K617/($R$18*$T$2),(3/5)))*206265</f>
        <v>0</v>
      </c>
      <c r="N617" s="32">
        <f>(((POWER($G$3,-1/5))*(POWER(G617*G617/($P$18*$T$2),(3/5)))+(POWER($G$3,-1/5))*(POWER(K617*K617/($R$18*$T$2),(3/5))))/2)*206265</f>
        <v>0</v>
      </c>
      <c r="O617" s="30" t="e">
        <f>0.98*$G$3/N617*206265</f>
        <v>#DIV/0!</v>
      </c>
    </row>
    <row r="618" spans="1:15" s="58" customFormat="1" ht="12">
      <c r="A618" s="40">
        <v>608</v>
      </c>
      <c r="B618" s="40">
        <f>blismm!P611</f>
        <v>4396</v>
      </c>
      <c r="C618" s="28">
        <f>B618/(32766/2)</f>
        <v>0.2683269242507477</v>
      </c>
      <c r="D618" s="17">
        <f>SQRT(2*LN(1/C618))</f>
        <v>1.622066074669433</v>
      </c>
      <c r="E618" s="11">
        <f>D618*$U$24</f>
        <v>1.6728772944584531</v>
      </c>
      <c r="F618">
        <f>blismm!K610</f>
        <v>0</v>
      </c>
      <c r="G618" s="17">
        <f>$S$26*F618</f>
        <v>0</v>
      </c>
      <c r="H618" s="30" t="e">
        <f>0.98*$G$3/I618*206265</f>
        <v>#DIV/0!</v>
      </c>
      <c r="I618" s="31">
        <f>(POWER($G$3,-1/5))*(POWER(G618*G618/($P$18*$T$2),(3/5)))*206265</f>
        <v>0</v>
      </c>
      <c r="J618">
        <f>blismm!L610</f>
        <v>0</v>
      </c>
      <c r="K618" s="17">
        <f>$S$26*J618</f>
        <v>0</v>
      </c>
      <c r="L618" s="30" t="e">
        <f>0.98*$G$3/M618*206265</f>
        <v>#DIV/0!</v>
      </c>
      <c r="M618" s="31">
        <f>(POWER($G$3,-1/5))*(POWER(K618*K618/($R$18*$T$2),(3/5)))*206265</f>
        <v>0</v>
      </c>
      <c r="N618" s="32">
        <f>(((POWER($G$3,-1/5))*(POWER(G618*G618/($P$18*$T$2),(3/5)))+(POWER($G$3,-1/5))*(POWER(K618*K618/($R$18*$T$2),(3/5))))/2)*206265</f>
        <v>0</v>
      </c>
      <c r="O618" s="30" t="e">
        <f>0.98*$G$3/N618*206265</f>
        <v>#DIV/0!</v>
      </c>
    </row>
    <row r="619" spans="1:14" s="58" customFormat="1" ht="12">
      <c r="A619" s="40">
        <v>609</v>
      </c>
      <c r="B619" s="40">
        <f>blismm!P612</f>
        <v>1459</v>
      </c>
      <c r="C619" s="28">
        <f>B619/(32766/2)</f>
        <v>0.0890557284990539</v>
      </c>
      <c r="D619" s="17">
        <f>SQRT(2*LN(1/C619))</f>
        <v>2.1993148670881473</v>
      </c>
      <c r="E619" s="11">
        <f>D619*$U$24</f>
        <v>2.2682084052996836</v>
      </c>
      <c r="F619">
        <f>blismm!K611</f>
        <v>0</v>
      </c>
      <c r="G619" s="17">
        <f>$S$26*F619</f>
        <v>0</v>
      </c>
      <c r="H619" s="30" t="e">
        <f>0.98*$G$3/I619*206265</f>
        <v>#DIV/0!</v>
      </c>
      <c r="I619" s="31">
        <f>(POWER($G$3,-1/5))*(POWER(G619*G619/($P$18*$T$2),(3/5)))*206265</f>
        <v>0</v>
      </c>
      <c r="J619">
        <f>blismm!L611</f>
        <v>0</v>
      </c>
      <c r="K619" s="17">
        <f>$S$26*J619</f>
        <v>0</v>
      </c>
      <c r="L619" s="30" t="e">
        <f>0.98*$G$3/M619*206265</f>
        <v>#DIV/0!</v>
      </c>
      <c r="M619" s="31">
        <f>(POWER($G$3,-1/5))*(POWER(K619*K619/($R$18*$T$2),(3/5)))*206265</f>
        <v>0</v>
      </c>
      <c r="N619" s="32">
        <f>(((POWER($G$3,-1/5))*(POWER(G619*G619/($P$18*$T$2),(3/5)))+(POWER($G$3,-1/5))*(POWER(K619*K619/($R$18*$T$2),(3/5))))/2)*206265</f>
        <v>0</v>
      </c>
    </row>
    <row r="620" spans="1:14" s="58" customFormat="1" ht="12">
      <c r="A620" s="40">
        <v>610</v>
      </c>
      <c r="B620" s="40">
        <f>blismm!P613</f>
        <v>2038</v>
      </c>
      <c r="C620" s="28">
        <f>B620/(32766/2)</f>
        <v>0.1243972410425441</v>
      </c>
      <c r="D620" s="17">
        <f>SQRT(2*LN(1/C620))</f>
        <v>2.0417028564595747</v>
      </c>
      <c r="E620" s="11">
        <f>D620*$U$24</f>
        <v>2.105659198438171</v>
      </c>
      <c r="F620">
        <f>blismm!K612</f>
        <v>0</v>
      </c>
      <c r="G620" s="17">
        <f>$S$26*F620</f>
        <v>0</v>
      </c>
      <c r="H620" s="30" t="e">
        <f>0.98*$G$3/I620*206265</f>
        <v>#DIV/0!</v>
      </c>
      <c r="I620" s="31">
        <f>(POWER($G$3,-1/5))*(POWER(G620*G620/($P$18*$T$2),(3/5)))*206265</f>
        <v>0</v>
      </c>
      <c r="J620">
        <f>blismm!L612</f>
        <v>0</v>
      </c>
      <c r="K620" s="17">
        <f>$S$26*J620</f>
        <v>0</v>
      </c>
      <c r="L620" s="30" t="e">
        <f>0.98*$G$3/M620*206265</f>
        <v>#DIV/0!</v>
      </c>
      <c r="M620" s="31">
        <f>(POWER($G$3,-1/5))*(POWER(K620*K620/($R$18*$T$2),(3/5)))*206265</f>
        <v>0</v>
      </c>
      <c r="N620" s="32">
        <f>(((POWER($G$3,-1/5))*(POWER(G620*G620/($P$18*$T$2),(3/5)))+(POWER($G$3,-1/5))*(POWER(K620*K620/($R$18*$T$2),(3/5))))/2)*206265</f>
        <v>0</v>
      </c>
    </row>
    <row r="621" spans="1:14" s="58" customFormat="1" ht="12">
      <c r="A621" s="40">
        <v>611</v>
      </c>
      <c r="B621" s="40">
        <f>blismm!P614</f>
        <v>1199</v>
      </c>
      <c r="C621" s="28">
        <f>B621/(32766/2)</f>
        <v>0.07318561923945553</v>
      </c>
      <c r="D621" s="17">
        <f>SQRT(2*LN(1/C621))</f>
        <v>2.2868127758051155</v>
      </c>
      <c r="E621" s="11">
        <f>D621*$U$24</f>
        <v>2.358447186007211</v>
      </c>
      <c r="F621">
        <f>blismm!K613</f>
        <v>0</v>
      </c>
      <c r="G621" s="17">
        <f>$S$26*F621</f>
        <v>0</v>
      </c>
      <c r="H621" s="30" t="e">
        <f>0.98*$G$3/I621*206265</f>
        <v>#DIV/0!</v>
      </c>
      <c r="I621" s="31">
        <f>(POWER($G$3,-1/5))*(POWER(G621*G621/($P$18*$T$2),(3/5)))*206265</f>
        <v>0</v>
      </c>
      <c r="J621">
        <f>blismm!L613</f>
        <v>0</v>
      </c>
      <c r="K621" s="17">
        <f>$S$26*J621</f>
        <v>0</v>
      </c>
      <c r="L621" s="30" t="e">
        <f>0.98*$G$3/M621*206265</f>
        <v>#DIV/0!</v>
      </c>
      <c r="M621" s="31">
        <f>(POWER($G$3,-1/5))*(POWER(K621*K621/($R$18*$T$2),(3/5)))*206265</f>
        <v>0</v>
      </c>
      <c r="N621" s="32">
        <f>(((POWER($G$3,-1/5))*(POWER(G621*G621/($P$18*$T$2),(3/5)))+(POWER($G$3,-1/5))*(POWER(K621*K621/($R$18*$T$2),(3/5))))/2)*206265</f>
        <v>0</v>
      </c>
    </row>
    <row r="622" spans="1:14" s="58" customFormat="1" ht="12">
      <c r="A622" s="40">
        <v>612</v>
      </c>
      <c r="B622" s="40">
        <f>blismm!P615</f>
        <v>1124</v>
      </c>
      <c r="C622" s="28">
        <f>B622/(32766/2)</f>
        <v>0.06860770310687908</v>
      </c>
      <c r="D622" s="17">
        <f>SQRT(2*LN(1/C622))</f>
        <v>2.3148868051663465</v>
      </c>
      <c r="E622" s="11">
        <f>D622*$U$24</f>
        <v>2.3874006343381824</v>
      </c>
      <c r="F622">
        <f>blismm!K614</f>
        <v>0</v>
      </c>
      <c r="G622" s="17">
        <f>$S$26*F622</f>
        <v>0</v>
      </c>
      <c r="H622" s="30" t="e">
        <f>0.98*$G$3/I622*206265</f>
        <v>#DIV/0!</v>
      </c>
      <c r="I622" s="31">
        <f>(POWER($G$3,-1/5))*(POWER(G622*G622/($P$18*$T$2),(3/5)))*206265</f>
        <v>0</v>
      </c>
      <c r="J622">
        <f>blismm!L614</f>
        <v>0</v>
      </c>
      <c r="K622" s="17">
        <f>$S$26*J622</f>
        <v>0</v>
      </c>
      <c r="L622" s="30" t="e">
        <f>0.98*$G$3/M622*206265</f>
        <v>#DIV/0!</v>
      </c>
      <c r="M622" s="31">
        <f>(POWER($G$3,-1/5))*(POWER(K622*K622/($R$18*$T$2),(3/5)))*206265</f>
        <v>0</v>
      </c>
      <c r="N622" s="32">
        <f>(((POWER($G$3,-1/5))*(POWER(G622*G622/($P$18*$T$2),(3/5)))+(POWER($G$3,-1/5))*(POWER(K622*K622/($R$18*$T$2),(3/5))))/2)*206265</f>
        <v>0</v>
      </c>
    </row>
    <row r="623" spans="1:14" s="58" customFormat="1" ht="12">
      <c r="A623" s="40">
        <v>613</v>
      </c>
      <c r="B623" s="40">
        <f>blismm!P616</f>
        <v>5147</v>
      </c>
      <c r="C623" s="28">
        <f>B623/(32766/2)</f>
        <v>0.31416712445827993</v>
      </c>
      <c r="D623" s="17">
        <f>SQRT(2*LN(1/C623))</f>
        <v>1.5217294050963914</v>
      </c>
      <c r="E623" s="11">
        <f>D623*$U$24</f>
        <v>1.569397578711036</v>
      </c>
      <c r="F623">
        <f>blismm!K615</f>
        <v>0</v>
      </c>
      <c r="G623" s="17">
        <f>$S$26*F623</f>
        <v>0</v>
      </c>
      <c r="H623" s="30" t="e">
        <f>0.98*$G$3/I623*206265</f>
        <v>#DIV/0!</v>
      </c>
      <c r="I623" s="31">
        <f>(POWER($G$3,-1/5))*(POWER(G623*G623/($P$18*$T$2),(3/5)))*206265</f>
        <v>0</v>
      </c>
      <c r="J623">
        <f>blismm!L615</f>
        <v>0</v>
      </c>
      <c r="K623" s="17">
        <f>$S$26*J623</f>
        <v>0</v>
      </c>
      <c r="L623" s="30" t="e">
        <f>0.98*$G$3/M623*206265</f>
        <v>#DIV/0!</v>
      </c>
      <c r="M623" s="31">
        <f>(POWER($G$3,-1/5))*(POWER(K623*K623/($R$18*$T$2),(3/5)))*206265</f>
        <v>0</v>
      </c>
      <c r="N623" s="32">
        <f>(((POWER($G$3,-1/5))*(POWER(G623*G623/($P$18*$T$2),(3/5)))+(POWER($G$3,-1/5))*(POWER(K623*K623/($R$18*$T$2),(3/5))))/2)*206265</f>
        <v>0</v>
      </c>
    </row>
    <row r="624" spans="1:14" s="58" customFormat="1" ht="12">
      <c r="A624" s="40">
        <v>614</v>
      </c>
      <c r="B624" s="40">
        <f>blismm!P617</f>
        <v>3181</v>
      </c>
      <c r="C624" s="28">
        <f>B624/(32766/2)</f>
        <v>0.19416468290300923</v>
      </c>
      <c r="D624" s="17">
        <f>SQRT(2*LN(1/C624))</f>
        <v>1.8105516281349832</v>
      </c>
      <c r="E624" s="11">
        <f>D624*$U$24</f>
        <v>1.8672671578863116</v>
      </c>
      <c r="F624">
        <f>blismm!K616</f>
        <v>0</v>
      </c>
      <c r="G624" s="17">
        <f>$S$26*F624</f>
        <v>0</v>
      </c>
      <c r="H624" s="30" t="e">
        <f>0.98*$G$3/I624*206265</f>
        <v>#DIV/0!</v>
      </c>
      <c r="I624" s="31">
        <f>(POWER($G$3,-1/5))*(POWER(G624*G624/($P$18*$T$2),(3/5)))*206265</f>
        <v>0</v>
      </c>
      <c r="J624">
        <f>blismm!L616</f>
        <v>0</v>
      </c>
      <c r="K624" s="17">
        <f>$S$26*J624</f>
        <v>0</v>
      </c>
      <c r="L624" s="30" t="e">
        <f>0.98*$G$3/M624*206265</f>
        <v>#DIV/0!</v>
      </c>
      <c r="M624" s="31">
        <f>(POWER($G$3,-1/5))*(POWER(K624*K624/($R$18*$T$2),(3/5)))*206265</f>
        <v>0</v>
      </c>
      <c r="N624" s="32">
        <f>(((POWER($G$3,-1/5))*(POWER(G624*G624/($P$18*$T$2),(3/5)))+(POWER($G$3,-1/5))*(POWER(K624*K624/($R$18*$T$2),(3/5))))/2)*206265</f>
        <v>0</v>
      </c>
    </row>
    <row r="625" spans="1:14" s="58" customFormat="1" ht="12">
      <c r="A625" s="40">
        <v>615</v>
      </c>
      <c r="B625" s="40">
        <f>blismm!P618</f>
        <v>4670</v>
      </c>
      <c r="C625" s="28">
        <f>B625/(32766/2)</f>
        <v>0.2850515778550937</v>
      </c>
      <c r="D625" s="17">
        <f>SQRT(2*LN(1/C625))</f>
        <v>1.5843516908548558</v>
      </c>
      <c r="E625" s="11">
        <f>D625*$U$24</f>
        <v>1.6339815075708843</v>
      </c>
      <c r="F625">
        <f>blismm!K617</f>
        <v>0</v>
      </c>
      <c r="G625" s="17">
        <f>$S$26*F625</f>
        <v>0</v>
      </c>
      <c r="H625" s="30" t="e">
        <f>0.98*$G$3/I625*206265</f>
        <v>#DIV/0!</v>
      </c>
      <c r="I625" s="31">
        <f>(POWER($G$3,-1/5))*(POWER(G625*G625/($P$18*$T$2),(3/5)))*206265</f>
        <v>0</v>
      </c>
      <c r="J625">
        <f>blismm!L617</f>
        <v>0</v>
      </c>
      <c r="K625" s="17">
        <f>$S$26*J625</f>
        <v>0</v>
      </c>
      <c r="L625" s="30" t="e">
        <f>0.98*$G$3/M625*206265</f>
        <v>#DIV/0!</v>
      </c>
      <c r="M625" s="31">
        <f>(POWER($G$3,-1/5))*(POWER(K625*K625/($R$18*$T$2),(3/5)))*206265</f>
        <v>0</v>
      </c>
      <c r="N625" s="32">
        <f>(((POWER($G$3,-1/5))*(POWER(G625*G625/($P$18*$T$2),(3/5)))+(POWER($G$3,-1/5))*(POWER(K625*K625/($R$18*$T$2),(3/5))))/2)*206265</f>
        <v>0</v>
      </c>
    </row>
    <row r="626" spans="1:14" s="58" customFormat="1" ht="12">
      <c r="A626" s="40">
        <v>616</v>
      </c>
      <c r="B626" s="40">
        <f>blismm!P619</f>
        <v>5596</v>
      </c>
      <c r="C626" s="28">
        <f>B626/(32766/2)</f>
        <v>0.34157358237197094</v>
      </c>
      <c r="D626" s="17">
        <f>SQRT(2*LN(1/C626))</f>
        <v>1.465736780622559</v>
      </c>
      <c r="E626" s="11">
        <f>D626*$U$24</f>
        <v>1.5116509852755606</v>
      </c>
      <c r="F626">
        <f>blismm!K618</f>
        <v>0</v>
      </c>
      <c r="G626" s="17">
        <f>$S$26*F626</f>
        <v>0</v>
      </c>
      <c r="H626" s="30" t="e">
        <f>0.98*$G$3/I626*206265</f>
        <v>#DIV/0!</v>
      </c>
      <c r="I626" s="31">
        <f>(POWER($G$3,-1/5))*(POWER(G626*G626/($P$18*$T$2),(3/5)))*206265</f>
        <v>0</v>
      </c>
      <c r="J626">
        <f>blismm!L618</f>
        <v>0</v>
      </c>
      <c r="K626" s="17">
        <f>$S$26*J626</f>
        <v>0</v>
      </c>
      <c r="L626" s="30" t="e">
        <f>0.98*$G$3/M626*206265</f>
        <v>#DIV/0!</v>
      </c>
      <c r="M626" s="31">
        <f>(POWER($G$3,-1/5))*(POWER(K626*K626/($R$18*$T$2),(3/5)))*206265</f>
        <v>0</v>
      </c>
      <c r="N626" s="32">
        <f>(((POWER($G$3,-1/5))*(POWER(G626*G626/($P$18*$T$2),(3/5)))+(POWER($G$3,-1/5))*(POWER(K626*K626/($R$18*$T$2),(3/5))))/2)*206265</f>
        <v>0</v>
      </c>
    </row>
    <row r="627" spans="1:14" s="58" customFormat="1" ht="12">
      <c r="A627" s="40">
        <v>617</v>
      </c>
      <c r="B627" s="40">
        <f>blismm!P620</f>
        <v>1447</v>
      </c>
      <c r="C627" s="28">
        <f>B627/(32766/2)</f>
        <v>0.08832326191784166</v>
      </c>
      <c r="D627" s="17">
        <f>SQRT(2*LN(1/C627))</f>
        <v>2.203066846098311</v>
      </c>
      <c r="E627" s="11">
        <f>D627*$U$24</f>
        <v>2.272077915052341</v>
      </c>
      <c r="F627">
        <f>blismm!K619</f>
        <v>0</v>
      </c>
      <c r="G627" s="17">
        <f>$S$26*F627</f>
        <v>0</v>
      </c>
      <c r="H627" s="30" t="e">
        <f>0.98*$G$3/I627*206265</f>
        <v>#DIV/0!</v>
      </c>
      <c r="I627" s="31">
        <f>(POWER($G$3,-1/5))*(POWER(G627*G627/($P$18*$T$2),(3/5)))*206265</f>
        <v>0</v>
      </c>
      <c r="J627">
        <f>blismm!L619</f>
        <v>0</v>
      </c>
      <c r="K627" s="17">
        <f>$S$26*J627</f>
        <v>0</v>
      </c>
      <c r="L627" s="30" t="e">
        <f>0.98*$G$3/M627*206265</f>
        <v>#DIV/0!</v>
      </c>
      <c r="M627" s="31">
        <f>(POWER($G$3,-1/5))*(POWER(K627*K627/($R$18*$T$2),(3/5)))*206265</f>
        <v>0</v>
      </c>
      <c r="N627" s="32">
        <f>(((POWER($G$3,-1/5))*(POWER(G627*G627/($P$18*$T$2),(3/5)))+(POWER($G$3,-1/5))*(POWER(K627*K627/($R$18*$T$2),(3/5))))/2)*206265</f>
        <v>0</v>
      </c>
    </row>
    <row r="628" spans="1:14" s="58" customFormat="1" ht="12">
      <c r="A628" s="40">
        <v>618</v>
      </c>
      <c r="B628" s="40">
        <f>blismm!P621</f>
        <v>5214</v>
      </c>
      <c r="C628" s="28">
        <f>B628/(32766/2)</f>
        <v>0.3182567295367149</v>
      </c>
      <c r="D628" s="17">
        <f>SQRT(2*LN(1/C628))</f>
        <v>1.5132064606832845</v>
      </c>
      <c r="E628" s="11">
        <f>D628*$U$24</f>
        <v>1.5606076530641884</v>
      </c>
      <c r="F628">
        <f>blismm!K620</f>
        <v>0</v>
      </c>
      <c r="G628" s="17">
        <f>$S$26*F628</f>
        <v>0</v>
      </c>
      <c r="H628" s="30" t="e">
        <f>0.98*$G$3/I628*206265</f>
        <v>#DIV/0!</v>
      </c>
      <c r="I628" s="31">
        <f>(POWER($G$3,-1/5))*(POWER(G628*G628/($P$18*$T$2),(3/5)))*206265</f>
        <v>0</v>
      </c>
      <c r="J628">
        <f>blismm!L620</f>
        <v>0</v>
      </c>
      <c r="K628" s="17">
        <f>$S$26*J628</f>
        <v>0</v>
      </c>
      <c r="L628" s="30" t="e">
        <f>0.98*$G$3/M628*206265</f>
        <v>#DIV/0!</v>
      </c>
      <c r="M628" s="31">
        <f>(POWER($G$3,-1/5))*(POWER(K628*K628/($R$18*$T$2),(3/5)))*206265</f>
        <v>0</v>
      </c>
      <c r="N628" s="32">
        <f>(((POWER($G$3,-1/5))*(POWER(G628*G628/($P$18*$T$2),(3/5)))+(POWER($G$3,-1/5))*(POWER(K628*K628/($R$18*$T$2),(3/5))))/2)*206265</f>
        <v>0</v>
      </c>
    </row>
    <row r="629" spans="1:14" s="58" customFormat="1" ht="12">
      <c r="A629" s="40">
        <v>619</v>
      </c>
      <c r="B629" s="40">
        <f>blismm!P622</f>
        <v>2760</v>
      </c>
      <c r="C629" s="28">
        <f>B629/(32766/2)</f>
        <v>0.1684673136788134</v>
      </c>
      <c r="D629" s="17">
        <f>SQRT(2*LN(1/C629))</f>
        <v>1.887333320910256</v>
      </c>
      <c r="E629" s="11">
        <f>D629*$U$24</f>
        <v>1.9464540371877699</v>
      </c>
      <c r="F629">
        <f>blismm!K621</f>
        <v>0</v>
      </c>
      <c r="G629" s="17">
        <f>$S$26*F629</f>
        <v>0</v>
      </c>
      <c r="H629" s="30" t="e">
        <f>0.98*$G$3/I629*206265</f>
        <v>#DIV/0!</v>
      </c>
      <c r="I629" s="31">
        <f>(POWER($G$3,-1/5))*(POWER(G629*G629/($P$18*$T$2),(3/5)))*206265</f>
        <v>0</v>
      </c>
      <c r="J629">
        <f>blismm!L621</f>
        <v>0</v>
      </c>
      <c r="K629" s="17">
        <f>$S$26*J629</f>
        <v>0</v>
      </c>
      <c r="L629" s="30" t="e">
        <f>0.98*$G$3/M629*206265</f>
        <v>#DIV/0!</v>
      </c>
      <c r="M629" s="31">
        <f>(POWER($G$3,-1/5))*(POWER(K629*K629/($R$18*$T$2),(3/5)))*206265</f>
        <v>0</v>
      </c>
      <c r="N629" s="32">
        <f>(((POWER($G$3,-1/5))*(POWER(G629*G629/($P$18*$T$2),(3/5)))+(POWER($G$3,-1/5))*(POWER(K629*K629/($R$18*$T$2),(3/5))))/2)*206265</f>
        <v>0</v>
      </c>
    </row>
    <row r="630" spans="1:14" s="58" customFormat="1" ht="12">
      <c r="A630" s="40">
        <v>620</v>
      </c>
      <c r="B630" s="40">
        <f>blismm!P623</f>
        <v>5815</v>
      </c>
      <c r="C630" s="28">
        <f>B630/(32766/2)</f>
        <v>0.3549410974790942</v>
      </c>
      <c r="D630" s="17">
        <f>SQRT(2*LN(1/C630))</f>
        <v>1.4393077682465962</v>
      </c>
      <c r="E630" s="11">
        <f>D630*$U$24</f>
        <v>1.484394084086921</v>
      </c>
      <c r="G630" s="17">
        <f>$S$26*F630</f>
        <v>0</v>
      </c>
      <c r="H630" s="59"/>
      <c r="I630" s="31">
        <f>(POWER($G$3,-1/5))*(POWER(G630*G630/($P$18*$T$2),(3/5)))*206265</f>
        <v>0</v>
      </c>
      <c r="K630" s="17">
        <f>$S$26*J630</f>
        <v>0</v>
      </c>
      <c r="M630" s="31">
        <f>(POWER($G$3,-1/5))*(POWER(K630*K630/($R$18*$T$2),(3/5)))*206265</f>
        <v>0</v>
      </c>
      <c r="N630" s="32">
        <f>(((POWER($G$3,-1/5))*(POWER(G630*G630/($P$18*$T$2),(3/5)))+(POWER($G$3,-1/5))*(POWER(K630*K630/($R$18*$T$2),(3/5))))/2)*206265</f>
        <v>0</v>
      </c>
    </row>
    <row r="631" spans="1:14" s="58" customFormat="1" ht="12">
      <c r="A631" s="40">
        <v>621</v>
      </c>
      <c r="B631" s="40">
        <f>blismm!P624</f>
        <v>4419</v>
      </c>
      <c r="C631" s="28">
        <f>B631/(32766/2)</f>
        <v>0.2697308185314045</v>
      </c>
      <c r="D631" s="17">
        <f>SQRT(2*LN(1/C631))</f>
        <v>1.6188457528063156</v>
      </c>
      <c r="E631" s="11">
        <f>D631*$U$24</f>
        <v>1.6695560960129736</v>
      </c>
      <c r="G631" s="17">
        <f>$S$26*F631</f>
        <v>0</v>
      </c>
      <c r="H631" s="59"/>
      <c r="I631" s="31">
        <f>(POWER($G$3,-1/5))*(POWER(G631*G631/($P$18*$T$2),(3/5)))*206265</f>
        <v>0</v>
      </c>
      <c r="K631" s="17">
        <f>$S$26*J631</f>
        <v>0</v>
      </c>
      <c r="M631" s="31">
        <f>(POWER($G$3,-1/5))*(POWER(K631*K631/($R$18*$T$2),(3/5)))*206265</f>
        <v>0</v>
      </c>
      <c r="N631" s="32">
        <f>(((POWER($G$3,-1/5))*(POWER(G631*G631/($P$18*$T$2),(3/5)))+(POWER($G$3,-1/5))*(POWER(K631*K631/($R$18*$T$2),(3/5))))/2)*206265</f>
        <v>0</v>
      </c>
    </row>
    <row r="632" spans="1:14" s="58" customFormat="1" ht="12">
      <c r="A632" s="40">
        <v>622</v>
      </c>
      <c r="B632" s="40">
        <f>blismm!P625</f>
        <v>9343</v>
      </c>
      <c r="C632" s="28">
        <f>B632/(32766/2)</f>
        <v>0.5702862723554905</v>
      </c>
      <c r="D632" s="17">
        <f>SQRT(2*LN(1/C632))</f>
        <v>1.0598271670676382</v>
      </c>
      <c r="E632" s="11">
        <f>D632*$U$24</f>
        <v>1.093026253076032</v>
      </c>
      <c r="G632" s="17">
        <f>$S$26*F632</f>
        <v>0</v>
      </c>
      <c r="H632" s="59"/>
      <c r="I632" s="31">
        <f>(POWER($G$3,-1/5))*(POWER(G632*G632/($P$18*$T$2),(3/5)))*206265</f>
        <v>0</v>
      </c>
      <c r="K632" s="17">
        <f>$S$26*J632</f>
        <v>0</v>
      </c>
      <c r="M632" s="31">
        <f>(POWER($G$3,-1/5))*(POWER(K632*K632/($R$18*$T$2),(3/5)))*206265</f>
        <v>0</v>
      </c>
      <c r="N632" s="32">
        <f>(((POWER($G$3,-1/5))*(POWER(G632*G632/($P$18*$T$2),(3/5)))+(POWER($G$3,-1/5))*(POWER(K632*K632/($R$18*$T$2),(3/5))))/2)*206265</f>
        <v>0</v>
      </c>
    </row>
    <row r="633" spans="1:14" s="58" customFormat="1" ht="12">
      <c r="A633" s="40">
        <v>623</v>
      </c>
      <c r="B633" s="40">
        <f>blismm!P626</f>
        <v>5656</v>
      </c>
      <c r="C633" s="28">
        <f>B633/(32766/2)</f>
        <v>0.3452359152780321</v>
      </c>
      <c r="D633" s="17">
        <f>SQRT(2*LN(1/C633))</f>
        <v>1.4584425139468848</v>
      </c>
      <c r="E633" s="11">
        <f>D633*$U$24</f>
        <v>1.5041282256962711</v>
      </c>
      <c r="G633" s="17">
        <f>$S$26*F633</f>
        <v>0</v>
      </c>
      <c r="H633" s="59"/>
      <c r="I633" s="31">
        <f>(POWER($G$3,-1/5))*(POWER(G633*G633/($P$18*$T$2),(3/5)))*206265</f>
        <v>0</v>
      </c>
      <c r="K633" s="17">
        <f>$S$26*J633</f>
        <v>0</v>
      </c>
      <c r="M633" s="31">
        <f>(POWER($G$3,-1/5))*(POWER(K633*K633/($R$18*$T$2),(3/5)))*206265</f>
        <v>0</v>
      </c>
      <c r="N633" s="32">
        <f>(((POWER($G$3,-1/5))*(POWER(G633*G633/($P$18*$T$2),(3/5)))+(POWER($G$3,-1/5))*(POWER(K633*K633/($R$18*$T$2),(3/5))))/2)*206265</f>
        <v>0</v>
      </c>
    </row>
    <row r="634" spans="1:14" s="58" customFormat="1" ht="12">
      <c r="A634" s="40">
        <v>624</v>
      </c>
      <c r="B634" s="40">
        <f>blismm!P627</f>
        <v>8871</v>
      </c>
      <c r="C634" s="28">
        <f>B634/(32766/2)</f>
        <v>0.5414759201611427</v>
      </c>
      <c r="D634" s="17">
        <f>SQRT(2*LN(1/C634))</f>
        <v>1.1076612138191682</v>
      </c>
      <c r="E634" s="11">
        <f>D634*$U$24</f>
        <v>1.1423587013420538</v>
      </c>
      <c r="G634" s="17">
        <f>$S$26*F634</f>
        <v>0</v>
      </c>
      <c r="H634" s="59"/>
      <c r="I634" s="31">
        <f>(POWER($G$3,-1/5))*(POWER(G634*G634/($P$18*$T$2),(3/5)))*206265</f>
        <v>0</v>
      </c>
      <c r="K634" s="17">
        <f>$S$26*J634</f>
        <v>0</v>
      </c>
      <c r="M634" s="31">
        <f>(POWER($G$3,-1/5))*(POWER(K634*K634/($R$18*$T$2),(3/5)))*206265</f>
        <v>0</v>
      </c>
      <c r="N634" s="32">
        <f>(((POWER($G$3,-1/5))*(POWER(G634*G634/($P$18*$T$2),(3/5)))+(POWER($G$3,-1/5))*(POWER(K634*K634/($R$18*$T$2),(3/5))))/2)*206265</f>
        <v>0</v>
      </c>
    </row>
    <row r="635" spans="1:14" s="58" customFormat="1" ht="12">
      <c r="A635" s="40">
        <v>625</v>
      </c>
      <c r="B635" s="40">
        <f>blismm!P628</f>
        <v>3026</v>
      </c>
      <c r="C635" s="28">
        <f>B635/(32766/2)</f>
        <v>0.18470365622901788</v>
      </c>
      <c r="D635" s="17">
        <f>SQRT(2*LN(1/C635))</f>
        <v>1.8379350350172674</v>
      </c>
      <c r="E635" s="11">
        <f>D635*$U$24</f>
        <v>1.8955083499891834</v>
      </c>
      <c r="G635" s="17">
        <f>$S$26*F635</f>
        <v>0</v>
      </c>
      <c r="H635" s="59"/>
      <c r="I635" s="31">
        <f>(POWER($G$3,-1/5))*(POWER(G635*G635/($P$18*$T$2),(3/5)))*206265</f>
        <v>0</v>
      </c>
      <c r="K635" s="17">
        <f>$S$26*J635</f>
        <v>0</v>
      </c>
      <c r="M635" s="31">
        <f>(POWER($G$3,-1/5))*(POWER(K635*K635/($R$18*$T$2),(3/5)))*206265</f>
        <v>0</v>
      </c>
      <c r="N635" s="32">
        <f>(((POWER($G$3,-1/5))*(POWER(G635*G635/($P$18*$T$2),(3/5)))+(POWER($G$3,-1/5))*(POWER(K635*K635/($R$18*$T$2),(3/5))))/2)*206265</f>
        <v>0</v>
      </c>
    </row>
    <row r="636" spans="1:14" s="58" customFormat="1" ht="12">
      <c r="A636" s="40">
        <v>626</v>
      </c>
      <c r="B636" s="40">
        <f>blismm!P629</f>
        <v>6225</v>
      </c>
      <c r="C636" s="28">
        <f>B636/(32766/2)</f>
        <v>0.37996703900384543</v>
      </c>
      <c r="D636" s="17">
        <f>SQRT(2*LN(1/C636))</f>
        <v>1.391165532557039</v>
      </c>
      <c r="E636" s="11">
        <f>D636*$U$24</f>
        <v>1.4347437928643882</v>
      </c>
      <c r="G636" s="17">
        <f>$S$26*F636</f>
        <v>0</v>
      </c>
      <c r="H636" s="59"/>
      <c r="I636" s="31">
        <f>(POWER($G$3,-1/5))*(POWER(G636*G636/($P$18*$T$2),(3/5)))*206265</f>
        <v>0</v>
      </c>
      <c r="K636" s="17">
        <f>$S$26*J636</f>
        <v>0</v>
      </c>
      <c r="M636" s="31">
        <f>(POWER($G$3,-1/5))*(POWER(K636*K636/($R$18*$T$2),(3/5)))*206265</f>
        <v>0</v>
      </c>
      <c r="N636" s="32">
        <f>(((POWER($G$3,-1/5))*(POWER(G636*G636/($P$18*$T$2),(3/5)))+(POWER($G$3,-1/5))*(POWER(K636*K636/($R$18*$T$2),(3/5))))/2)*206265</f>
        <v>0</v>
      </c>
    </row>
    <row r="637" spans="1:14" s="58" customFormat="1" ht="12">
      <c r="A637" s="40">
        <v>627</v>
      </c>
      <c r="B637" s="40">
        <f>blismm!P630</f>
        <v>4217</v>
      </c>
      <c r="C637" s="28">
        <f>B637/(32766/2)</f>
        <v>0.2574009644143319</v>
      </c>
      <c r="D637" s="17">
        <f>SQRT(2*LN(1/C637))</f>
        <v>1.6474952121773851</v>
      </c>
      <c r="E637" s="11">
        <f>D637*$U$24</f>
        <v>1.6991029996988418</v>
      </c>
      <c r="G637" s="17">
        <f>$S$26*F637</f>
        <v>0</v>
      </c>
      <c r="H637" s="59"/>
      <c r="I637" s="31">
        <f>(POWER($G$3,-1/5))*(POWER(G637*G637/($P$18*$T$2),(3/5)))*206265</f>
        <v>0</v>
      </c>
      <c r="K637" s="17">
        <f>$S$26*J637</f>
        <v>0</v>
      </c>
      <c r="M637" s="31">
        <f>(POWER($G$3,-1/5))*(POWER(K637*K637/($R$18*$T$2),(3/5)))*206265</f>
        <v>0</v>
      </c>
      <c r="N637" s="32">
        <f>(((POWER($G$3,-1/5))*(POWER(G637*G637/($P$18*$T$2),(3/5)))+(POWER($G$3,-1/5))*(POWER(K637*K637/($R$18*$T$2),(3/5))))/2)*206265</f>
        <v>0</v>
      </c>
    </row>
    <row r="638" spans="8:14" s="58" customFormat="1" ht="12">
      <c r="H638" s="59"/>
      <c r="I638" s="31">
        <f>(POWER($G$3,-1/5))*(POWER(G638*G638/($P$18*$T$2),(3/5)))*206265</f>
        <v>0</v>
      </c>
      <c r="K638" s="17">
        <f>$S$26*J638</f>
        <v>0</v>
      </c>
      <c r="M638" s="31">
        <f>(POWER($G$3,-1/5))*(POWER(K638*K638/($R$18*$T$2),(3/5)))*206265</f>
        <v>0</v>
      </c>
      <c r="N638" s="32">
        <f>(((POWER($G$3,-1/5))*(POWER(G638*G638/($P$18*$T$2),(3/5)))+(POWER($G$3,-1/5))*(POWER(K638*K638/($R$18*$T$2),(3/5))))/2)*206265</f>
        <v>0</v>
      </c>
    </row>
    <row r="639" spans="8:14" s="58" customFormat="1" ht="12">
      <c r="H639" s="59"/>
      <c r="I639" s="31">
        <f>(POWER($G$3,-1/5))*(POWER(G639*G639/($P$18*$T$2),(3/5)))*206265</f>
        <v>0</v>
      </c>
      <c r="K639" s="17">
        <f>$S$26*J639</f>
        <v>0</v>
      </c>
      <c r="M639" s="31">
        <f>(POWER($G$3,-1/5))*(POWER(K639*K639/($R$18*$T$2),(3/5)))*206265</f>
        <v>0</v>
      </c>
      <c r="N639" s="32">
        <f>(((POWER($G$3,-1/5))*(POWER(G639*G639/($P$18*$T$2),(3/5)))+(POWER($G$3,-1/5))*(POWER(K639*K639/($R$18*$T$2),(3/5))))/2)*206265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2"/>
  <sheetViews>
    <sheetView zoomScale="70" zoomScaleNormal="70" workbookViewId="0" topLeftCell="A1">
      <selection activeCell="N1" sqref="N1"/>
    </sheetView>
  </sheetViews>
  <sheetFormatPr defaultColWidth="11.421875" defaultRowHeight="12.75"/>
  <cols>
    <col min="1" max="2" width="7.57421875" style="0" customWidth="1"/>
    <col min="3" max="25" width="11.57421875" style="0" customWidth="1"/>
    <col min="26" max="16384" width="11.57421875" style="0" customWidth="1"/>
  </cols>
  <sheetData>
    <row r="1" spans="1:20" ht="12.75">
      <c r="A1" t="s">
        <v>56</v>
      </c>
      <c r="B1" t="s">
        <v>57</v>
      </c>
      <c r="E1" t="s">
        <v>58</v>
      </c>
      <c r="H1" t="s">
        <v>59</v>
      </c>
      <c r="N1" t="s">
        <v>13</v>
      </c>
      <c r="T1" t="s">
        <v>60</v>
      </c>
    </row>
    <row r="2" spans="2:20" ht="12.75">
      <c r="B2" t="s">
        <v>61</v>
      </c>
      <c r="C2" t="s">
        <v>62</v>
      </c>
      <c r="E2" t="s">
        <v>61</v>
      </c>
      <c r="F2" t="s">
        <v>62</v>
      </c>
      <c r="H2" t="s">
        <v>63</v>
      </c>
      <c r="I2" t="s">
        <v>64</v>
      </c>
      <c r="T2" s="60">
        <v>0.02</v>
      </c>
    </row>
    <row r="3" spans="1:25" ht="12">
      <c r="A3">
        <v>1</v>
      </c>
      <c r="B3" s="9"/>
      <c r="C3" s="9"/>
      <c r="E3" s="9"/>
      <c r="F3" s="9"/>
      <c r="H3">
        <f>B3-E3</f>
        <v>0</v>
      </c>
      <c r="I3">
        <f>C3-F3</f>
        <v>0</v>
      </c>
      <c r="O3" t="s">
        <v>65</v>
      </c>
      <c r="P3" t="s">
        <v>66</v>
      </c>
      <c r="Q3" t="s">
        <v>67</v>
      </c>
      <c r="R3" t="s">
        <v>68</v>
      </c>
      <c r="S3" t="s">
        <v>69</v>
      </c>
      <c r="U3" t="s">
        <v>13</v>
      </c>
      <c r="V3" t="s">
        <v>70</v>
      </c>
      <c r="W3" t="s">
        <v>71</v>
      </c>
      <c r="X3" t="s">
        <v>72</v>
      </c>
      <c r="Y3" t="s">
        <v>73</v>
      </c>
    </row>
    <row r="4" spans="1:29" ht="12">
      <c r="A4">
        <v>2</v>
      </c>
      <c r="B4" s="9"/>
      <c r="C4" s="9"/>
      <c r="E4" s="9"/>
      <c r="F4" s="61"/>
      <c r="H4">
        <f>B4-E4</f>
        <v>0</v>
      </c>
      <c r="I4">
        <f>C4-F4</f>
        <v>0</v>
      </c>
      <c r="K4">
        <f>STDEV(H3:H28)</f>
        <v>0</v>
      </c>
      <c r="L4">
        <f>STDEV(I3:I28)</f>
        <v>0</v>
      </c>
      <c r="N4">
        <v>1</v>
      </c>
      <c r="O4">
        <v>1936.3</v>
      </c>
      <c r="P4">
        <v>3799</v>
      </c>
      <c r="Q4">
        <v>263</v>
      </c>
      <c r="R4">
        <v>920.6</v>
      </c>
      <c r="S4">
        <v>2502</v>
      </c>
      <c r="U4" s="62">
        <f>Seeing_vs_contrast!C11</f>
        <v>0.23188671183543919</v>
      </c>
      <c r="V4">
        <f>Seeing_vs_contrast!D11*180/PI()</f>
        <v>97.95756515719275</v>
      </c>
      <c r="W4">
        <f>V4*Seeing_vs_contrast!$U$24/360</f>
        <v>0.2806280163492828</v>
      </c>
      <c r="AA4" t="s">
        <v>36</v>
      </c>
      <c r="AB4">
        <f>AVERAGE(K5:K755)</f>
        <v>0</v>
      </c>
      <c r="AC4">
        <f>AVERAGE(L5:L755)</f>
        <v>0</v>
      </c>
    </row>
    <row r="5" spans="1:29" ht="12">
      <c r="A5">
        <v>3</v>
      </c>
      <c r="B5" s="9"/>
      <c r="C5" s="9"/>
      <c r="E5" s="9"/>
      <c r="F5" s="9"/>
      <c r="H5">
        <f>B5-E5</f>
        <v>0</v>
      </c>
      <c r="I5">
        <f>C5-F5</f>
        <v>0</v>
      </c>
      <c r="K5">
        <f>STDEV(H4:H29)</f>
        <v>0</v>
      </c>
      <c r="L5">
        <f>STDEV(I4:I29)</f>
        <v>0</v>
      </c>
      <c r="N5">
        <v>2</v>
      </c>
      <c r="O5">
        <v>3200.3</v>
      </c>
      <c r="P5">
        <v>6272</v>
      </c>
      <c r="Q5">
        <v>538</v>
      </c>
      <c r="R5">
        <v>1487.1</v>
      </c>
      <c r="S5">
        <v>3900</v>
      </c>
      <c r="U5" s="62">
        <f>Seeing_vs_contrast!C12</f>
        <v>0.3828358664469267</v>
      </c>
      <c r="V5">
        <f>Seeing_vs_contrast!D12*180/PI()</f>
        <v>79.39751885781885</v>
      </c>
      <c r="W5">
        <f>V5*Seeing_vs_contrast!$U$24/360</f>
        <v>0.22745735037788897</v>
      </c>
      <c r="X5">
        <f>Seeing_vs_contrast!N12</f>
        <v>0</v>
      </c>
      <c r="Y5" t="e">
        <f>W5/X5*$T$2</f>
        <v>#DIV/0!</v>
      </c>
      <c r="AA5" t="s">
        <v>69</v>
      </c>
      <c r="AB5">
        <f>MEDIAN(K5:K755)</f>
        <v>0</v>
      </c>
      <c r="AC5">
        <f>MEDIAN(L5:L755)</f>
        <v>0</v>
      </c>
    </row>
    <row r="6" spans="1:29" ht="12">
      <c r="A6">
        <v>4</v>
      </c>
      <c r="B6" s="9"/>
      <c r="C6" s="9"/>
      <c r="E6" s="9"/>
      <c r="F6" s="61"/>
      <c r="H6">
        <f>B6-E6</f>
        <v>0</v>
      </c>
      <c r="I6">
        <f>C6-F6</f>
        <v>0</v>
      </c>
      <c r="K6">
        <f>STDEV(H5:H30)</f>
        <v>0</v>
      </c>
      <c r="L6">
        <f>STDEV(I5:I30)</f>
        <v>0</v>
      </c>
      <c r="N6">
        <v>3</v>
      </c>
      <c r="O6">
        <v>3056.8</v>
      </c>
      <c r="P6">
        <v>5981</v>
      </c>
      <c r="Q6">
        <v>566</v>
      </c>
      <c r="R6">
        <v>1410.4</v>
      </c>
      <c r="S6">
        <v>3728</v>
      </c>
      <c r="U6" s="62">
        <f>Seeing_vs_contrast!C13</f>
        <v>0.36507355185253004</v>
      </c>
      <c r="V6">
        <f>Seeing_vs_contrast!D13*180/PI()</f>
        <v>81.3380715216322</v>
      </c>
      <c r="W6">
        <f>V6*Seeing_vs_contrast!$U$24/360</f>
        <v>0.23301662947790927</v>
      </c>
      <c r="X6">
        <f>Seeing_vs_contrast!N13</f>
        <v>0</v>
      </c>
      <c r="Y6" t="e">
        <f>W6/X6*$T$2</f>
        <v>#DIV/0!</v>
      </c>
      <c r="AA6" t="s">
        <v>66</v>
      </c>
      <c r="AB6">
        <f>MAX(K5:K755)</f>
        <v>0</v>
      </c>
      <c r="AC6">
        <f>MAX(L5:L755)</f>
        <v>0</v>
      </c>
    </row>
    <row r="7" spans="1:29" ht="12">
      <c r="A7">
        <v>5</v>
      </c>
      <c r="B7" s="9"/>
      <c r="C7" s="9"/>
      <c r="E7" s="9"/>
      <c r="F7" s="9"/>
      <c r="H7">
        <f>B7-E7</f>
        <v>0</v>
      </c>
      <c r="I7">
        <f>C7-F7</f>
        <v>0</v>
      </c>
      <c r="K7">
        <f>STDEV(H6:H31)</f>
        <v>0</v>
      </c>
      <c r="L7">
        <f>STDEV(I6:I31)</f>
        <v>0</v>
      </c>
      <c r="N7">
        <v>4</v>
      </c>
      <c r="O7">
        <v>1980.4</v>
      </c>
      <c r="P7">
        <v>4031</v>
      </c>
      <c r="Q7">
        <v>286</v>
      </c>
      <c r="R7">
        <v>971.8</v>
      </c>
      <c r="S7">
        <v>2442</v>
      </c>
      <c r="U7" s="62">
        <f>Seeing_vs_contrast!C14</f>
        <v>0.24604773240554234</v>
      </c>
      <c r="V7">
        <f>Seeing_vs_contrast!D14*180/PI()</f>
        <v>95.95049405061933</v>
      </c>
      <c r="W7">
        <f>V7*Seeing_vs_contrast!$U$24/360</f>
        <v>0.27487817576876383</v>
      </c>
      <c r="X7">
        <f>Seeing_vs_contrast!N14</f>
        <v>0</v>
      </c>
      <c r="Y7" t="e">
        <f>W7/X7*$T$2</f>
        <v>#DIV/0!</v>
      </c>
      <c r="AA7" t="s">
        <v>74</v>
      </c>
      <c r="AB7">
        <f>MIN(K5:K755)</f>
        <v>0</v>
      </c>
      <c r="AC7">
        <f>MIN(L5:L755)</f>
        <v>0</v>
      </c>
    </row>
    <row r="8" spans="1:29" ht="12">
      <c r="A8">
        <v>6</v>
      </c>
      <c r="B8" s="9"/>
      <c r="C8" s="9"/>
      <c r="E8" s="61"/>
      <c r="F8" s="61"/>
      <c r="H8">
        <f>B8-E8</f>
        <v>0</v>
      </c>
      <c r="I8">
        <f>C8-F8</f>
        <v>0</v>
      </c>
      <c r="K8">
        <f>STDEV(H7:H32)</f>
        <v>0</v>
      </c>
      <c r="L8">
        <f>STDEV(I7:I32)</f>
        <v>0</v>
      </c>
      <c r="N8">
        <v>5</v>
      </c>
      <c r="O8">
        <v>1594.9</v>
      </c>
      <c r="P8">
        <v>3220</v>
      </c>
      <c r="Q8">
        <v>229</v>
      </c>
      <c r="R8">
        <v>778.9</v>
      </c>
      <c r="S8">
        <v>2021</v>
      </c>
      <c r="U8" s="62">
        <f>Seeing_vs_contrast!C15</f>
        <v>0.19654519929194897</v>
      </c>
      <c r="V8">
        <f>Seeing_vs_contrast!D15*180/PI()</f>
        <v>103.35062362723258</v>
      </c>
      <c r="W8">
        <f>V8*Seeing_vs_contrast!$U$24/360</f>
        <v>0.29607800531209905</v>
      </c>
      <c r="X8">
        <f>Seeing_vs_contrast!N15</f>
        <v>0</v>
      </c>
      <c r="Y8" t="e">
        <f>W8/X8*$T$2</f>
        <v>#DIV/0!</v>
      </c>
      <c r="AA8" t="s">
        <v>75</v>
      </c>
      <c r="AB8">
        <f>STDEV(K5:K755)</f>
        <v>0</v>
      </c>
      <c r="AC8">
        <f>STDEV(L5:L755)</f>
        <v>0</v>
      </c>
    </row>
    <row r="9" spans="1:25" ht="12">
      <c r="A9">
        <v>7</v>
      </c>
      <c r="B9" s="9"/>
      <c r="C9" s="9"/>
      <c r="E9" s="9"/>
      <c r="F9" s="61"/>
      <c r="H9">
        <f>B9-E9</f>
        <v>0</v>
      </c>
      <c r="I9">
        <f>C9-F9</f>
        <v>0</v>
      </c>
      <c r="K9">
        <f>STDEV(H8:H33)</f>
        <v>0</v>
      </c>
      <c r="L9">
        <f>STDEV(I8:I33)</f>
        <v>0</v>
      </c>
      <c r="N9">
        <v>6</v>
      </c>
      <c r="O9">
        <v>3009.4</v>
      </c>
      <c r="P9">
        <v>6075</v>
      </c>
      <c r="Q9">
        <v>502</v>
      </c>
      <c r="R9">
        <v>1471.1</v>
      </c>
      <c r="S9">
        <v>3809</v>
      </c>
      <c r="U9" s="62">
        <f>Seeing_vs_contrast!C16</f>
        <v>0.37081120673869256</v>
      </c>
      <c r="V9">
        <f>Seeing_vs_contrast!D16*180/PI()</f>
        <v>80.70623475290918</v>
      </c>
      <c r="W9">
        <f>V9*Seeing_vs_contrast!$U$24/360</f>
        <v>0.23120654876817798</v>
      </c>
      <c r="X9">
        <f>Seeing_vs_contrast!N16</f>
        <v>0</v>
      </c>
      <c r="Y9" t="e">
        <f>W9/X9*$T$2</f>
        <v>#DIV/0!</v>
      </c>
    </row>
    <row r="10" spans="1:25" ht="12">
      <c r="A10">
        <v>8</v>
      </c>
      <c r="B10" s="9"/>
      <c r="C10" s="9"/>
      <c r="E10" s="9"/>
      <c r="F10" s="9"/>
      <c r="H10">
        <f>B10-E10</f>
        <v>0</v>
      </c>
      <c r="I10">
        <f>C10-F10</f>
        <v>0</v>
      </c>
      <c r="K10">
        <f>STDEV(H9:H34)</f>
        <v>0</v>
      </c>
      <c r="L10">
        <f>STDEV(I9:I34)</f>
        <v>0</v>
      </c>
      <c r="N10">
        <v>7</v>
      </c>
      <c r="O10">
        <v>4552</v>
      </c>
      <c r="P10">
        <v>8828</v>
      </c>
      <c r="Q10">
        <v>828</v>
      </c>
      <c r="R10">
        <v>2073.5</v>
      </c>
      <c r="S10">
        <v>5486</v>
      </c>
      <c r="U10" s="62">
        <f>Seeing_vs_contrast!C17</f>
        <v>0.5388512482451322</v>
      </c>
      <c r="V10">
        <f>Seeing_vs_contrast!D17*180/PI()</f>
        <v>63.715159628347074</v>
      </c>
      <c r="W10">
        <f>V10*Seeing_vs_contrast!$U$24/360</f>
        <v>0.1825306583436251</v>
      </c>
      <c r="X10">
        <f>Seeing_vs_contrast!N17</f>
        <v>0</v>
      </c>
      <c r="Y10" t="e">
        <f>W10/X10*$T$2</f>
        <v>#DIV/0!</v>
      </c>
    </row>
    <row r="11" spans="1:25" ht="12">
      <c r="A11">
        <v>9</v>
      </c>
      <c r="B11" s="9"/>
      <c r="C11" s="9"/>
      <c r="E11" s="9"/>
      <c r="F11" s="61"/>
      <c r="H11">
        <f>B11-E11</f>
        <v>0</v>
      </c>
      <c r="I11">
        <f>C11-F11</f>
        <v>0</v>
      </c>
      <c r="K11">
        <f>STDEV(H10:H35)</f>
        <v>0</v>
      </c>
      <c r="L11">
        <f>STDEV(I10:I35)</f>
        <v>0</v>
      </c>
      <c r="N11">
        <v>8</v>
      </c>
      <c r="O11">
        <v>4253.6</v>
      </c>
      <c r="P11">
        <v>8218</v>
      </c>
      <c r="Q11">
        <v>583</v>
      </c>
      <c r="R11">
        <v>1990.3</v>
      </c>
      <c r="S11">
        <v>5384</v>
      </c>
      <c r="U11" s="62">
        <f>Seeing_vs_contrast!C18</f>
        <v>0.5016175303668436</v>
      </c>
      <c r="V11">
        <f>Seeing_vs_contrast!D18*180/PI()</f>
        <v>67.3032693003146</v>
      </c>
      <c r="W11">
        <f>V11*Seeing_vs_contrast!$U$24/360</f>
        <v>0.19280984503096377</v>
      </c>
      <c r="X11">
        <f>Seeing_vs_contrast!N18</f>
        <v>0</v>
      </c>
      <c r="Y11" t="e">
        <f>W11/X11*$T$2</f>
        <v>#DIV/0!</v>
      </c>
    </row>
    <row r="12" spans="1:25" ht="12">
      <c r="A12">
        <v>10</v>
      </c>
      <c r="B12" s="9"/>
      <c r="C12" s="9"/>
      <c r="E12" s="9"/>
      <c r="F12" s="61"/>
      <c r="H12">
        <f>B12-E12</f>
        <v>0</v>
      </c>
      <c r="I12">
        <f>C12-F12</f>
        <v>0</v>
      </c>
      <c r="K12">
        <f>STDEV(H11:H36)</f>
        <v>0</v>
      </c>
      <c r="L12">
        <f>STDEV(I11:I36)</f>
        <v>0</v>
      </c>
      <c r="N12">
        <v>9</v>
      </c>
      <c r="O12">
        <v>1617.6</v>
      </c>
      <c r="P12">
        <v>3483</v>
      </c>
      <c r="Q12">
        <v>166</v>
      </c>
      <c r="R12">
        <v>875.9</v>
      </c>
      <c r="S12">
        <v>2099</v>
      </c>
      <c r="U12" s="62">
        <f>Seeing_vs_contrast!C19</f>
        <v>0.2125984251968504</v>
      </c>
      <c r="V12">
        <f>Seeing_vs_contrast!D19*180/PI()</f>
        <v>100.82592856750028</v>
      </c>
      <c r="W12">
        <f>V12*Seeing_vs_contrast!$U$24/360</f>
        <v>0.2888452799441034</v>
      </c>
      <c r="X12">
        <f>Seeing_vs_contrast!N19</f>
        <v>0</v>
      </c>
      <c r="Y12" t="e">
        <f>W12/X12*$T$2</f>
        <v>#DIV/0!</v>
      </c>
    </row>
    <row r="13" spans="1:25" ht="12">
      <c r="A13">
        <v>11</v>
      </c>
      <c r="B13" s="9"/>
      <c r="C13" s="9"/>
      <c r="E13" s="9"/>
      <c r="F13" s="61"/>
      <c r="H13">
        <f>B13-E13</f>
        <v>0</v>
      </c>
      <c r="I13">
        <f>C13-F13</f>
        <v>0</v>
      </c>
      <c r="K13">
        <f>STDEV(H12:H37)</f>
        <v>0</v>
      </c>
      <c r="L13">
        <f>STDEV(I12:I37)</f>
        <v>0</v>
      </c>
      <c r="N13">
        <v>10</v>
      </c>
      <c r="O13">
        <v>4442.9</v>
      </c>
      <c r="P13">
        <v>8694</v>
      </c>
      <c r="Q13">
        <v>729</v>
      </c>
      <c r="R13">
        <v>2070.8</v>
      </c>
      <c r="S13">
        <v>5426</v>
      </c>
      <c r="U13" s="62">
        <f>Seeing_vs_contrast!C20</f>
        <v>0.5306720380882622</v>
      </c>
      <c r="V13">
        <f>Seeing_vs_contrast!D20*180/PI()</f>
        <v>64.4984104373179</v>
      </c>
      <c r="W13">
        <f>V13*Seeing_vs_contrast!$U$24/360</f>
        <v>0.1847745087340747</v>
      </c>
      <c r="X13">
        <f>Seeing_vs_contrast!N20</f>
        <v>0</v>
      </c>
      <c r="Y13" t="e">
        <f>W13/X13*$T$2</f>
        <v>#DIV/0!</v>
      </c>
    </row>
    <row r="14" spans="1:25" ht="12">
      <c r="A14">
        <v>12</v>
      </c>
      <c r="B14" s="9"/>
      <c r="C14" s="61"/>
      <c r="E14" s="9"/>
      <c r="F14" s="61"/>
      <c r="H14">
        <f>B14-E14</f>
        <v>0</v>
      </c>
      <c r="I14">
        <f>C14-F14</f>
        <v>0</v>
      </c>
      <c r="K14">
        <f>STDEV(H13:H38)</f>
        <v>0</v>
      </c>
      <c r="L14">
        <f>STDEV(I13:I38)</f>
        <v>0</v>
      </c>
      <c r="N14">
        <v>11</v>
      </c>
      <c r="O14">
        <v>5285.9</v>
      </c>
      <c r="P14">
        <v>10449</v>
      </c>
      <c r="Q14">
        <v>890</v>
      </c>
      <c r="R14">
        <v>2506.1</v>
      </c>
      <c r="S14">
        <v>6629</v>
      </c>
      <c r="U14" s="62">
        <f>Seeing_vs_contrast!C21</f>
        <v>0.6377952755905512</v>
      </c>
      <c r="V14">
        <f>Seeing_vs_contrast!D21*180/PI()</f>
        <v>54.33971914371163</v>
      </c>
      <c r="W14">
        <f>V14*Seeing_vs_contrast!$U$24/360</f>
        <v>0.15567197457191223</v>
      </c>
      <c r="X14">
        <f>Seeing_vs_contrast!N21</f>
        <v>0</v>
      </c>
      <c r="Y14" t="e">
        <f>W14/X14*$T$2</f>
        <v>#DIV/0!</v>
      </c>
    </row>
    <row r="15" spans="1:25" ht="12">
      <c r="A15">
        <v>13</v>
      </c>
      <c r="B15" s="9"/>
      <c r="C15" s="9"/>
      <c r="E15" s="9"/>
      <c r="F15" s="61"/>
      <c r="H15">
        <f>B15-E15</f>
        <v>0</v>
      </c>
      <c r="I15">
        <f>C15-F15</f>
        <v>0</v>
      </c>
      <c r="K15">
        <f>STDEV(H14:H39)</f>
        <v>0</v>
      </c>
      <c r="L15">
        <f>STDEV(I14:I39)</f>
        <v>0</v>
      </c>
      <c r="N15">
        <v>12</v>
      </c>
      <c r="O15">
        <v>1270.3</v>
      </c>
      <c r="P15">
        <v>2511</v>
      </c>
      <c r="Q15">
        <v>213</v>
      </c>
      <c r="R15">
        <v>600.9</v>
      </c>
      <c r="S15">
        <v>1561</v>
      </c>
      <c r="U15" s="62">
        <f>Seeing_vs_contrast!C22</f>
        <v>0.1532686321186596</v>
      </c>
      <c r="V15">
        <f>Seeing_vs_contrast!D22*180/PI()</f>
        <v>110.96946028948823</v>
      </c>
      <c r="W15">
        <f>V15*Seeing_vs_contrast!$U$24/360</f>
        <v>0.31790438509182345</v>
      </c>
      <c r="X15">
        <f>Seeing_vs_contrast!N22</f>
        <v>0</v>
      </c>
      <c r="Y15" t="e">
        <f>W15/X15*$T$2</f>
        <v>#DIV/0!</v>
      </c>
    </row>
    <row r="16" spans="1:25" ht="12">
      <c r="A16">
        <v>14</v>
      </c>
      <c r="B16" s="9"/>
      <c r="C16" s="9"/>
      <c r="E16" s="9"/>
      <c r="F16" s="61"/>
      <c r="H16">
        <f>B16-E16</f>
        <v>0</v>
      </c>
      <c r="I16">
        <f>C16-F16</f>
        <v>0</v>
      </c>
      <c r="K16">
        <f>STDEV(H15:H40)</f>
        <v>0</v>
      </c>
      <c r="L16">
        <f>STDEV(I15:I40)</f>
        <v>0</v>
      </c>
      <c r="N16">
        <v>13</v>
      </c>
      <c r="O16">
        <v>2991.3</v>
      </c>
      <c r="P16">
        <v>5883</v>
      </c>
      <c r="Q16">
        <v>503</v>
      </c>
      <c r="R16">
        <v>1398.9</v>
      </c>
      <c r="S16">
        <v>3745</v>
      </c>
      <c r="U16" s="62">
        <f>Seeing_vs_contrast!C23</f>
        <v>0.35909174143929684</v>
      </c>
      <c r="V16">
        <f>Seeing_vs_contrast!D23*180/PI()</f>
        <v>82.002146231987</v>
      </c>
      <c r="W16">
        <f>V16*Seeing_vs_contrast!$U$24/360</f>
        <v>0.23491906517417777</v>
      </c>
      <c r="X16">
        <f>Seeing_vs_contrast!N23</f>
        <v>0</v>
      </c>
      <c r="Y16" t="e">
        <f>W16/X16*$T$2</f>
        <v>#DIV/0!</v>
      </c>
    </row>
    <row r="17" spans="1:25" ht="12">
      <c r="A17">
        <v>15</v>
      </c>
      <c r="B17" s="9"/>
      <c r="C17" s="9"/>
      <c r="E17" s="61"/>
      <c r="F17" s="9"/>
      <c r="H17">
        <f>B17-E17</f>
        <v>0</v>
      </c>
      <c r="I17">
        <f>C17-F17</f>
        <v>0</v>
      </c>
      <c r="K17">
        <f>STDEV(H16:H41)</f>
        <v>0</v>
      </c>
      <c r="L17">
        <f>STDEV(I16:I41)</f>
        <v>0</v>
      </c>
      <c r="N17">
        <v>14</v>
      </c>
      <c r="O17">
        <v>1738.1</v>
      </c>
      <c r="P17">
        <v>3254</v>
      </c>
      <c r="Q17">
        <v>277</v>
      </c>
      <c r="R17">
        <v>775</v>
      </c>
      <c r="S17">
        <v>2171</v>
      </c>
      <c r="U17" s="62">
        <f>Seeing_vs_contrast!C24</f>
        <v>0.1986205212720503</v>
      </c>
      <c r="V17">
        <f>Seeing_vs_contrast!D24*180/PI()</f>
        <v>103.0164477706724</v>
      </c>
      <c r="W17">
        <f>V17*Seeing_vs_contrast!$U$24/360</f>
        <v>0.2951206611030242</v>
      </c>
      <c r="X17">
        <f>Seeing_vs_contrast!N24</f>
        <v>0</v>
      </c>
      <c r="Y17" t="e">
        <f>W17/X17*$T$2</f>
        <v>#DIV/0!</v>
      </c>
    </row>
    <row r="18" spans="1:25" ht="12">
      <c r="A18">
        <v>16</v>
      </c>
      <c r="B18" s="9"/>
      <c r="C18" s="9"/>
      <c r="E18" s="9"/>
      <c r="F18" s="9"/>
      <c r="H18">
        <f>B18-E18</f>
        <v>0</v>
      </c>
      <c r="I18">
        <f>C18-F18</f>
        <v>0</v>
      </c>
      <c r="K18">
        <f>STDEV(H17:H42)</f>
        <v>0</v>
      </c>
      <c r="L18">
        <f>STDEV(I17:I42)</f>
        <v>0</v>
      </c>
      <c r="N18">
        <v>15</v>
      </c>
      <c r="O18">
        <v>2078.9</v>
      </c>
      <c r="P18">
        <v>4179</v>
      </c>
      <c r="Q18">
        <v>326</v>
      </c>
      <c r="R18">
        <v>1013.7</v>
      </c>
      <c r="S18">
        <v>2582</v>
      </c>
      <c r="U18" s="62">
        <f>Seeing_vs_contrast!C25</f>
        <v>0.25508148690715987</v>
      </c>
      <c r="V18">
        <f>Seeing_vs_contrast!D25*180/PI()</f>
        <v>94.70880493924986</v>
      </c>
      <c r="W18">
        <f>V18*Seeing_vs_contrast!$U$24/360</f>
        <v>0.27132099514992186</v>
      </c>
      <c r="X18">
        <f>Seeing_vs_contrast!N25</f>
        <v>0</v>
      </c>
      <c r="Y18" t="e">
        <f>W18/X18*$T$2</f>
        <v>#DIV/0!</v>
      </c>
    </row>
    <row r="19" spans="1:25" ht="12">
      <c r="A19">
        <v>17</v>
      </c>
      <c r="B19" s="9"/>
      <c r="C19" s="9"/>
      <c r="E19" s="9"/>
      <c r="F19" s="9"/>
      <c r="H19">
        <f>B19-E19</f>
        <v>0</v>
      </c>
      <c r="I19">
        <f>C19-F19</f>
        <v>0</v>
      </c>
      <c r="K19">
        <f>STDEV(H18:H43)</f>
        <v>0</v>
      </c>
      <c r="L19">
        <f>STDEV(I18:I43)</f>
        <v>0</v>
      </c>
      <c r="N19">
        <v>16</v>
      </c>
      <c r="O19">
        <v>2230.8</v>
      </c>
      <c r="P19">
        <v>4412</v>
      </c>
      <c r="Q19">
        <v>392</v>
      </c>
      <c r="R19">
        <v>1050.9</v>
      </c>
      <c r="S19">
        <v>2728</v>
      </c>
      <c r="U19" s="62">
        <f>Seeing_vs_contrast!C26</f>
        <v>0.2693035463590307</v>
      </c>
      <c r="V19">
        <f>Seeing_vs_contrast!D26*180/PI()</f>
        <v>92.80912172903795</v>
      </c>
      <c r="W19">
        <f>V19*Seeing_vs_contrast!$U$24/360</f>
        <v>0.2658787985200002</v>
      </c>
      <c r="X19">
        <f>Seeing_vs_contrast!N26</f>
        <v>0</v>
      </c>
      <c r="Y19" t="e">
        <f>W19/X19*$T$2</f>
        <v>#DIV/0!</v>
      </c>
    </row>
    <row r="20" spans="1:25" ht="12">
      <c r="A20">
        <v>18</v>
      </c>
      <c r="B20" s="9"/>
      <c r="C20" s="61"/>
      <c r="E20" s="9"/>
      <c r="F20" s="61"/>
      <c r="H20">
        <f>B20-E20</f>
        <v>0</v>
      </c>
      <c r="I20">
        <f>C20-F20</f>
        <v>0</v>
      </c>
      <c r="K20">
        <f>STDEV(H19:H44)</f>
        <v>0</v>
      </c>
      <c r="L20">
        <f>STDEV(I19:I44)</f>
        <v>0</v>
      </c>
      <c r="N20">
        <v>17</v>
      </c>
      <c r="O20">
        <v>3018.6</v>
      </c>
      <c r="P20">
        <v>6008</v>
      </c>
      <c r="Q20">
        <v>475</v>
      </c>
      <c r="R20">
        <v>1430.3</v>
      </c>
      <c r="S20">
        <v>3751</v>
      </c>
      <c r="U20" s="62">
        <f>Seeing_vs_contrast!C27</f>
        <v>0.3667216016602576</v>
      </c>
      <c r="V20">
        <f>Seeing_vs_contrast!D27*180/PI()</f>
        <v>81.15608087944813</v>
      </c>
      <c r="W20">
        <f>V20*Seeing_vs_contrast!$U$24/360</f>
        <v>0.232495264202769</v>
      </c>
      <c r="X20">
        <f>Seeing_vs_contrast!N27</f>
        <v>0</v>
      </c>
      <c r="Y20" t="e">
        <f>W20/X20*$T$2</f>
        <v>#DIV/0!</v>
      </c>
    </row>
    <row r="21" spans="1:25" ht="12">
      <c r="A21">
        <v>19</v>
      </c>
      <c r="B21" s="9"/>
      <c r="C21" s="61"/>
      <c r="E21" s="9"/>
      <c r="F21" s="61"/>
      <c r="H21">
        <f>B21-E21</f>
        <v>0</v>
      </c>
      <c r="I21">
        <f>C21-F21</f>
        <v>0</v>
      </c>
      <c r="K21">
        <f>STDEV(H20:H45)</f>
        <v>0</v>
      </c>
      <c r="L21">
        <f>STDEV(I20:I45)</f>
        <v>0</v>
      </c>
      <c r="N21">
        <v>18</v>
      </c>
      <c r="O21">
        <v>1977.7</v>
      </c>
      <c r="P21">
        <v>3988</v>
      </c>
      <c r="Q21">
        <v>298</v>
      </c>
      <c r="R21">
        <v>952.1</v>
      </c>
      <c r="S21">
        <v>2476</v>
      </c>
      <c r="U21" s="62">
        <f>Seeing_vs_contrast!C28</f>
        <v>0.24342306048953183</v>
      </c>
      <c r="V21">
        <f>Seeing_vs_contrast!D28*180/PI()</f>
        <v>96.31672278920665</v>
      </c>
      <c r="W21">
        <f>V21*Seeing_vs_contrast!$U$24/360</f>
        <v>0.27592734480716263</v>
      </c>
      <c r="X21">
        <f>Seeing_vs_contrast!N28</f>
        <v>0</v>
      </c>
      <c r="Y21" t="e">
        <f>W21/X21*$T$2</f>
        <v>#DIV/0!</v>
      </c>
    </row>
    <row r="22" spans="1:25" ht="12">
      <c r="A22">
        <v>20</v>
      </c>
      <c r="B22" s="9"/>
      <c r="C22" s="9"/>
      <c r="E22" s="9"/>
      <c r="F22" s="9"/>
      <c r="H22">
        <f>B22-E22</f>
        <v>0</v>
      </c>
      <c r="I22">
        <f>C22-F22</f>
        <v>0</v>
      </c>
      <c r="K22">
        <f>STDEV(H21:H46)</f>
        <v>0</v>
      </c>
      <c r="L22">
        <f>STDEV(I21:I46)</f>
        <v>0</v>
      </c>
      <c r="N22">
        <v>19</v>
      </c>
      <c r="O22">
        <v>719.3</v>
      </c>
      <c r="P22">
        <v>1631</v>
      </c>
      <c r="Q22">
        <v>93</v>
      </c>
      <c r="R22">
        <v>439.4</v>
      </c>
      <c r="S22">
        <v>715</v>
      </c>
      <c r="U22" s="62">
        <f>Seeing_vs_contrast!C29</f>
        <v>0.09955441616309589</v>
      </c>
      <c r="V22">
        <f>Seeing_vs_contrast!D29*180/PI()</f>
        <v>123.07397211092791</v>
      </c>
      <c r="W22">
        <f>V22*Seeing_vs_contrast!$U$24/360</f>
        <v>0.352581289686952</v>
      </c>
      <c r="X22">
        <f>Seeing_vs_contrast!N29</f>
        <v>0</v>
      </c>
      <c r="Y22" t="e">
        <f>W22/X22*$T$2</f>
        <v>#DIV/0!</v>
      </c>
    </row>
    <row r="23" spans="1:25" ht="12">
      <c r="A23">
        <v>21</v>
      </c>
      <c r="B23" s="9"/>
      <c r="C23" s="61"/>
      <c r="E23" s="9"/>
      <c r="F23" s="61"/>
      <c r="H23">
        <f>B23-E23</f>
        <v>0</v>
      </c>
      <c r="I23">
        <f>C23-F23</f>
        <v>0</v>
      </c>
      <c r="K23">
        <f>STDEV(H22:H47)</f>
        <v>0</v>
      </c>
      <c r="L23">
        <f>STDEV(I22:I47)</f>
        <v>0</v>
      </c>
      <c r="N23">
        <v>20</v>
      </c>
      <c r="O23">
        <v>2922.8</v>
      </c>
      <c r="P23">
        <v>5680</v>
      </c>
      <c r="Q23">
        <v>451</v>
      </c>
      <c r="R23">
        <v>1354.6</v>
      </c>
      <c r="S23">
        <v>3656</v>
      </c>
      <c r="U23" s="62">
        <f>Seeing_vs_contrast!C30</f>
        <v>0.34670084844045657</v>
      </c>
      <c r="V23">
        <f>Seeing_vs_contrast!D30*180/PI()</f>
        <v>83.39608765798273</v>
      </c>
      <c r="W23">
        <f>V23*Seeing_vs_contrast!$U$24/360</f>
        <v>0.23891241695519178</v>
      </c>
      <c r="X23">
        <f>Seeing_vs_contrast!N30</f>
        <v>0</v>
      </c>
      <c r="Y23" t="e">
        <f>W23/X23*$T$2</f>
        <v>#DIV/0!</v>
      </c>
    </row>
    <row r="24" spans="1:25" ht="12">
      <c r="A24">
        <v>22</v>
      </c>
      <c r="B24" s="9"/>
      <c r="C24" s="9"/>
      <c r="E24" s="9"/>
      <c r="F24" s="61"/>
      <c r="H24">
        <f>B24-E24</f>
        <v>0</v>
      </c>
      <c r="I24">
        <f>C24-F24</f>
        <v>0</v>
      </c>
      <c r="K24">
        <f>STDEV(H23:H48)</f>
        <v>0</v>
      </c>
      <c r="L24">
        <f>STDEV(I23:I48)</f>
        <v>0</v>
      </c>
      <c r="N24">
        <v>21</v>
      </c>
      <c r="O24">
        <v>3781.6</v>
      </c>
      <c r="P24">
        <v>7453</v>
      </c>
      <c r="Q24">
        <v>478</v>
      </c>
      <c r="R24">
        <v>1823</v>
      </c>
      <c r="S24">
        <v>4873</v>
      </c>
      <c r="U24" s="62">
        <f>Seeing_vs_contrast!C31</f>
        <v>0.45492278581456386</v>
      </c>
      <c r="V24">
        <f>Seeing_vs_contrast!D31*180/PI()</f>
        <v>71.91145677477954</v>
      </c>
      <c r="W24">
        <f>V24*Seeing_vs_contrast!$U$24/360</f>
        <v>0.20601134210624863</v>
      </c>
      <c r="X24">
        <f>Seeing_vs_contrast!N31</f>
        <v>0</v>
      </c>
      <c r="Y24" t="e">
        <f>W24/X24*$T$2</f>
        <v>#DIV/0!</v>
      </c>
    </row>
    <row r="25" spans="1:25" ht="12">
      <c r="A25">
        <v>23</v>
      </c>
      <c r="B25" s="9"/>
      <c r="C25" s="9"/>
      <c r="E25" s="9"/>
      <c r="F25" s="61"/>
      <c r="H25">
        <f>B25-E25</f>
        <v>0</v>
      </c>
      <c r="I25">
        <f>C25-F25</f>
        <v>0</v>
      </c>
      <c r="K25">
        <f>STDEV(H24:H49)</f>
        <v>0</v>
      </c>
      <c r="L25">
        <f>STDEV(I24:I49)</f>
        <v>0</v>
      </c>
      <c r="N25">
        <v>22</v>
      </c>
      <c r="O25">
        <v>2400.9</v>
      </c>
      <c r="P25">
        <v>4897</v>
      </c>
      <c r="Q25">
        <v>382</v>
      </c>
      <c r="R25">
        <v>1175.4</v>
      </c>
      <c r="S25">
        <v>3000</v>
      </c>
      <c r="U25" s="62">
        <f>Seeing_vs_contrast!C32</f>
        <v>0.2989074040163584</v>
      </c>
      <c r="V25">
        <f>Seeing_vs_contrast!D32*180/PI()</f>
        <v>89.04366713862042</v>
      </c>
      <c r="W25">
        <f>V25*Seeing_vs_contrast!$U$24/360</f>
        <v>0.2550915555881603</v>
      </c>
      <c r="X25">
        <f>Seeing_vs_contrast!N32</f>
        <v>0</v>
      </c>
      <c r="Y25" t="e">
        <f>W25/X25*$T$2</f>
        <v>#DIV/0!</v>
      </c>
    </row>
    <row r="26" spans="1:25" ht="12">
      <c r="A26">
        <v>24</v>
      </c>
      <c r="B26" s="9"/>
      <c r="C26" s="9"/>
      <c r="E26" s="9"/>
      <c r="F26" s="9"/>
      <c r="H26">
        <f>B26-E26</f>
        <v>0</v>
      </c>
      <c r="I26">
        <f>C26-F26</f>
        <v>0</v>
      </c>
      <c r="K26">
        <f>STDEV(H25:H50)</f>
        <v>0</v>
      </c>
      <c r="L26">
        <f>STDEV(I25:I50)</f>
        <v>0</v>
      </c>
      <c r="N26">
        <v>23</v>
      </c>
      <c r="O26">
        <v>3194</v>
      </c>
      <c r="P26">
        <v>6258</v>
      </c>
      <c r="Q26">
        <v>557</v>
      </c>
      <c r="R26">
        <v>1470.3</v>
      </c>
      <c r="S26">
        <v>3893</v>
      </c>
      <c r="U26" s="62">
        <f>Seeing_vs_contrast!C33</f>
        <v>0.3819813221021791</v>
      </c>
      <c r="V26">
        <f>Seeing_vs_contrast!D33*180/PI()</f>
        <v>79.48985952375708</v>
      </c>
      <c r="W26">
        <f>V26*Seeing_vs_contrast!$U$24/360</f>
        <v>0.22772188714816327</v>
      </c>
      <c r="X26">
        <f>Seeing_vs_contrast!N33</f>
        <v>0</v>
      </c>
      <c r="Y26" t="e">
        <f>W26/X26*$T$2</f>
        <v>#DIV/0!</v>
      </c>
    </row>
    <row r="27" spans="1:25" ht="12">
      <c r="A27">
        <v>25</v>
      </c>
      <c r="B27" s="9"/>
      <c r="C27" s="9"/>
      <c r="E27" s="9"/>
      <c r="F27" s="9"/>
      <c r="H27">
        <f>B27-E27</f>
        <v>0</v>
      </c>
      <c r="I27">
        <f>C27-F27</f>
        <v>0</v>
      </c>
      <c r="K27">
        <f>STDEV(H26:H51)</f>
        <v>0</v>
      </c>
      <c r="L27">
        <f>STDEV(I26:I51)</f>
        <v>0</v>
      </c>
      <c r="N27">
        <v>24</v>
      </c>
      <c r="O27">
        <v>794.2</v>
      </c>
      <c r="P27">
        <v>1793</v>
      </c>
      <c r="Q27">
        <v>47</v>
      </c>
      <c r="R27">
        <v>489.2</v>
      </c>
      <c r="S27">
        <v>1062</v>
      </c>
      <c r="U27" s="62">
        <f>Seeing_vs_contrast!C34</f>
        <v>0.10944271500946103</v>
      </c>
      <c r="V27">
        <f>Seeing_vs_contrast!D34*180/PI()</f>
        <v>120.52161479326288</v>
      </c>
      <c r="W27">
        <f>V27*Seeing_vs_contrast!$U$24/360</f>
        <v>0.34526931771294955</v>
      </c>
      <c r="X27">
        <f>Seeing_vs_contrast!N34</f>
        <v>0</v>
      </c>
      <c r="Y27" t="e">
        <f>W27/X27*$T$2</f>
        <v>#DIV/0!</v>
      </c>
    </row>
    <row r="28" spans="1:25" ht="12">
      <c r="A28">
        <v>26</v>
      </c>
      <c r="B28" s="9"/>
      <c r="C28" s="9"/>
      <c r="E28" s="9"/>
      <c r="F28" s="9"/>
      <c r="H28">
        <f>B28-E28</f>
        <v>0</v>
      </c>
      <c r="I28">
        <f>C28-F28</f>
        <v>0</v>
      </c>
      <c r="K28">
        <f>STDEV(H27:H52)</f>
        <v>0</v>
      </c>
      <c r="L28">
        <f>STDEV(I27:I52)</f>
        <v>0</v>
      </c>
      <c r="N28">
        <v>25</v>
      </c>
      <c r="O28">
        <v>1432.6</v>
      </c>
      <c r="P28">
        <v>2979</v>
      </c>
      <c r="Q28">
        <v>140</v>
      </c>
      <c r="R28">
        <v>748.3</v>
      </c>
      <c r="S28">
        <v>1886</v>
      </c>
      <c r="U28" s="62">
        <f>Seeing_vs_contrast!C35</f>
        <v>0.18183482878593665</v>
      </c>
      <c r="V28">
        <f>Seeing_vs_contrast!D35*180/PI()</f>
        <v>105.79279094424756</v>
      </c>
      <c r="W28">
        <f>V28*Seeing_vs_contrast!$U$24/360</f>
        <v>0.3030743058904892</v>
      </c>
      <c r="X28">
        <f>Seeing_vs_contrast!N35</f>
        <v>0</v>
      </c>
      <c r="Y28" t="e">
        <f>W28/X28*$T$2</f>
        <v>#DIV/0!</v>
      </c>
    </row>
    <row r="29" spans="1:25" ht="12">
      <c r="A29">
        <v>27</v>
      </c>
      <c r="B29" s="9"/>
      <c r="C29" s="9"/>
      <c r="E29" s="9"/>
      <c r="F29" s="9"/>
      <c r="H29">
        <f>B29-E29</f>
        <v>0</v>
      </c>
      <c r="I29">
        <f>C29-F29</f>
        <v>0</v>
      </c>
      <c r="K29">
        <f>STDEV(H28:H53)</f>
        <v>0</v>
      </c>
      <c r="L29">
        <f>STDEV(I28:I53)</f>
        <v>0</v>
      </c>
      <c r="N29">
        <v>26</v>
      </c>
      <c r="O29">
        <v>4305.7</v>
      </c>
      <c r="P29">
        <v>8326</v>
      </c>
      <c r="Q29">
        <v>677</v>
      </c>
      <c r="R29">
        <v>1979.9</v>
      </c>
      <c r="S29">
        <v>5380</v>
      </c>
      <c r="U29" s="62">
        <f>Seeing_vs_contrast!C36</f>
        <v>0.5082097295977538</v>
      </c>
      <c r="V29">
        <f>Seeing_vs_contrast!D36*180/PI()</f>
        <v>66.66339019141775</v>
      </c>
      <c r="W29">
        <f>V29*Seeing_vs_contrast!$U$24/360</f>
        <v>0.19097672469212199</v>
      </c>
      <c r="X29">
        <f>Seeing_vs_contrast!N36</f>
        <v>0</v>
      </c>
      <c r="Y29" t="e">
        <f>W29/X29*$T$2</f>
        <v>#DIV/0!</v>
      </c>
    </row>
    <row r="30" spans="1:25" ht="12">
      <c r="A30">
        <v>28</v>
      </c>
      <c r="B30" s="9"/>
      <c r="C30" s="9"/>
      <c r="E30" s="9"/>
      <c r="F30" s="61"/>
      <c r="H30">
        <f>B30-E30</f>
        <v>0</v>
      </c>
      <c r="I30">
        <f>C30-F30</f>
        <v>0</v>
      </c>
      <c r="K30">
        <f>STDEV(H29:H54)</f>
        <v>0</v>
      </c>
      <c r="L30">
        <f>STDEV(I29:I54)</f>
        <v>0</v>
      </c>
      <c r="N30">
        <v>27</v>
      </c>
      <c r="O30">
        <v>2846.4</v>
      </c>
      <c r="P30">
        <v>5603</v>
      </c>
      <c r="Q30">
        <v>501</v>
      </c>
      <c r="R30">
        <v>1334.8</v>
      </c>
      <c r="S30">
        <v>3542</v>
      </c>
      <c r="U30" s="62">
        <f>Seeing_vs_contrast!C37</f>
        <v>0.34200085454434476</v>
      </c>
      <c r="V30">
        <f>Seeing_vs_contrast!D37*180/PI()</f>
        <v>83.93165020172093</v>
      </c>
      <c r="W30">
        <f>V30*Seeing_vs_contrast!$U$24/360</f>
        <v>0.24044669206747177</v>
      </c>
      <c r="X30">
        <f>Seeing_vs_contrast!N37</f>
        <v>0</v>
      </c>
      <c r="Y30" t="e">
        <f>W30/X30*$T$2</f>
        <v>#DIV/0!</v>
      </c>
    </row>
    <row r="31" spans="1:25" ht="12">
      <c r="A31">
        <v>29</v>
      </c>
      <c r="B31" s="9"/>
      <c r="C31" s="9"/>
      <c r="E31" s="9"/>
      <c r="F31" s="61"/>
      <c r="H31">
        <f>B31-E31</f>
        <v>0</v>
      </c>
      <c r="I31">
        <f>C31-F31</f>
        <v>0</v>
      </c>
      <c r="K31">
        <f>STDEV(H30:H55)</f>
        <v>0</v>
      </c>
      <c r="L31">
        <f>STDEV(I30:I55)</f>
        <v>0</v>
      </c>
      <c r="N31">
        <v>28</v>
      </c>
      <c r="O31">
        <v>1397.2</v>
      </c>
      <c r="P31">
        <v>2906</v>
      </c>
      <c r="Q31">
        <v>187</v>
      </c>
      <c r="R31">
        <v>710</v>
      </c>
      <c r="S31">
        <v>1766</v>
      </c>
      <c r="U31" s="62">
        <f>Seeing_vs_contrast!C38</f>
        <v>0.17737899041689556</v>
      </c>
      <c r="V31">
        <f>Seeing_vs_contrast!D38*180/PI()</f>
        <v>106.55988072335258</v>
      </c>
      <c r="W31">
        <f>V31*Seeing_vs_contrast!$U$24/360</f>
        <v>0.30527185829725445</v>
      </c>
      <c r="X31">
        <f>Seeing_vs_contrast!N38</f>
        <v>0</v>
      </c>
      <c r="Y31" t="e">
        <f>W31/X31*$T$2</f>
        <v>#DIV/0!</v>
      </c>
    </row>
    <row r="32" spans="1:25" ht="12">
      <c r="A32">
        <v>30</v>
      </c>
      <c r="B32" s="9"/>
      <c r="C32" s="9"/>
      <c r="E32" s="9"/>
      <c r="F32" s="9"/>
      <c r="H32">
        <f>B32-E32</f>
        <v>0</v>
      </c>
      <c r="I32">
        <f>C32-F32</f>
        <v>0</v>
      </c>
      <c r="K32">
        <f>STDEV(H31:H56)</f>
        <v>0</v>
      </c>
      <c r="L32">
        <f>STDEV(I31:I56)</f>
        <v>0</v>
      </c>
      <c r="N32">
        <v>29</v>
      </c>
      <c r="O32">
        <v>336.8</v>
      </c>
      <c r="P32">
        <v>876</v>
      </c>
      <c r="Q32">
        <v>66</v>
      </c>
      <c r="R32">
        <v>202.2</v>
      </c>
      <c r="S32">
        <v>304</v>
      </c>
      <c r="U32" s="62">
        <f>Seeing_vs_contrast!C39</f>
        <v>0.05347006042849295</v>
      </c>
      <c r="V32">
        <f>Seeing_vs_contrast!D39*180/PI()</f>
        <v>138.66604719249236</v>
      </c>
      <c r="W32">
        <f>V32*Seeing_vs_contrast!$U$24/360</f>
        <v>0.39724933644665883</v>
      </c>
      <c r="X32">
        <f>Seeing_vs_contrast!N39</f>
        <v>0</v>
      </c>
      <c r="Y32" t="e">
        <f>W32/X32*$T$2</f>
        <v>#DIV/0!</v>
      </c>
    </row>
    <row r="33" spans="1:25" ht="12">
      <c r="A33">
        <v>31</v>
      </c>
      <c r="B33" s="9"/>
      <c r="C33" s="9"/>
      <c r="E33" s="9"/>
      <c r="F33" s="61"/>
      <c r="H33">
        <f>B33-E33</f>
        <v>0</v>
      </c>
      <c r="I33">
        <f>C33-F33</f>
        <v>0</v>
      </c>
      <c r="K33">
        <f>STDEV(H32:H57)</f>
        <v>0</v>
      </c>
      <c r="L33">
        <f>STDEV(I32:I57)</f>
        <v>0</v>
      </c>
      <c r="N33">
        <v>30</v>
      </c>
      <c r="O33">
        <v>911.4</v>
      </c>
      <c r="P33">
        <v>2067</v>
      </c>
      <c r="Q33" s="63" t="s">
        <v>76</v>
      </c>
      <c r="R33">
        <v>607.1</v>
      </c>
      <c r="S33">
        <v>1288</v>
      </c>
      <c r="U33" s="62">
        <f>Seeing_vs_contrast!C40</f>
        <v>0.126167368613807</v>
      </c>
      <c r="V33">
        <f>Seeing_vs_contrast!D40*180/PI()</f>
        <v>116.58377424146487</v>
      </c>
      <c r="W33">
        <f>V33*Seeing_vs_contrast!$U$24/360</f>
        <v>0.33398822491549657</v>
      </c>
      <c r="X33">
        <f>Seeing_vs_contrast!N40</f>
        <v>0</v>
      </c>
      <c r="Y33" t="e">
        <f>W33/X33*$T$2</f>
        <v>#DIV/0!</v>
      </c>
    </row>
    <row r="34" spans="1:25" ht="12">
      <c r="A34">
        <v>32</v>
      </c>
      <c r="B34" s="9"/>
      <c r="C34" s="9"/>
      <c r="E34" s="9"/>
      <c r="F34" s="9"/>
      <c r="H34">
        <f>B34-E34</f>
        <v>0</v>
      </c>
      <c r="I34">
        <f>C34-F34</f>
        <v>0</v>
      </c>
      <c r="K34">
        <f>STDEV(H33:H58)</f>
        <v>0</v>
      </c>
      <c r="L34">
        <f>STDEV(I33:I58)</f>
        <v>0</v>
      </c>
      <c r="N34">
        <v>31</v>
      </c>
      <c r="O34">
        <v>2658</v>
      </c>
      <c r="P34">
        <v>5394</v>
      </c>
      <c r="Q34">
        <v>277</v>
      </c>
      <c r="R34">
        <v>1347.7</v>
      </c>
      <c r="S34">
        <v>3534</v>
      </c>
      <c r="U34" s="62">
        <f>Seeing_vs_contrast!C41</f>
        <v>0.3292437282548984</v>
      </c>
      <c r="V34">
        <f>Seeing_vs_contrast!D41*180/PI()</f>
        <v>85.40558122171387</v>
      </c>
      <c r="W34">
        <f>V34*Seeing_vs_contrast!$U$24/360</f>
        <v>0.24466919737078904</v>
      </c>
      <c r="X34">
        <f>Seeing_vs_contrast!N41</f>
        <v>0</v>
      </c>
      <c r="Y34" t="e">
        <f>W34/X34*$T$2</f>
        <v>#DIV/0!</v>
      </c>
    </row>
    <row r="35" spans="1:25" ht="12">
      <c r="A35">
        <v>33</v>
      </c>
      <c r="B35" s="9"/>
      <c r="C35" s="9"/>
      <c r="E35" s="9"/>
      <c r="F35" s="9"/>
      <c r="H35">
        <f>B35-E35</f>
        <v>0</v>
      </c>
      <c r="I35">
        <f>C35-F35</f>
        <v>0</v>
      </c>
      <c r="K35">
        <f>STDEV(H34:H59)</f>
        <v>0</v>
      </c>
      <c r="L35">
        <f>STDEV(I34:I59)</f>
        <v>0</v>
      </c>
      <c r="N35">
        <v>32</v>
      </c>
      <c r="O35">
        <v>1282.4</v>
      </c>
      <c r="P35">
        <v>2613</v>
      </c>
      <c r="Q35">
        <v>203</v>
      </c>
      <c r="R35">
        <v>621.2</v>
      </c>
      <c r="S35">
        <v>1558</v>
      </c>
      <c r="U35" s="62">
        <f>Seeing_vs_contrast!C42</f>
        <v>0.15949459805896357</v>
      </c>
      <c r="V35">
        <f>Seeing_vs_contrast!D42*180/PI()</f>
        <v>109.78520922799603</v>
      </c>
      <c r="W35">
        <f>V35*Seeing_vs_contrast!$U$24/360</f>
        <v>0.3145117525196195</v>
      </c>
      <c r="X35">
        <f>Seeing_vs_contrast!N42</f>
        <v>0</v>
      </c>
      <c r="Y35" t="e">
        <f>W35/X35*$T$2</f>
        <v>#DIV/0!</v>
      </c>
    </row>
    <row r="36" spans="1:25" ht="12">
      <c r="A36">
        <v>34</v>
      </c>
      <c r="B36" s="9"/>
      <c r="C36" s="9"/>
      <c r="E36" s="9"/>
      <c r="F36" s="61"/>
      <c r="H36">
        <f>B36-E36</f>
        <v>0</v>
      </c>
      <c r="I36">
        <f>C36-F36</f>
        <v>0</v>
      </c>
      <c r="K36">
        <f>STDEV(H35:H60)</f>
        <v>0</v>
      </c>
      <c r="L36">
        <f>STDEV(I35:I60)</f>
        <v>0</v>
      </c>
      <c r="N36">
        <v>33</v>
      </c>
      <c r="O36">
        <v>5106.5</v>
      </c>
      <c r="P36">
        <v>9901</v>
      </c>
      <c r="Q36">
        <v>747</v>
      </c>
      <c r="R36">
        <v>2384.4</v>
      </c>
      <c r="S36">
        <v>6430</v>
      </c>
      <c r="U36" s="62">
        <f>Seeing_vs_contrast!C43</f>
        <v>0.6043459683818593</v>
      </c>
      <c r="V36">
        <f>Seeing_vs_contrast!D43*180/PI()</f>
        <v>57.50215676976541</v>
      </c>
      <c r="W36">
        <f>V36*Seeing_vs_contrast!$U$24/360</f>
        <v>0.1647316995293842</v>
      </c>
      <c r="X36">
        <f>Seeing_vs_contrast!N43</f>
        <v>0</v>
      </c>
      <c r="Y36" t="e">
        <f>W36/X36*$T$2</f>
        <v>#DIV/0!</v>
      </c>
    </row>
    <row r="37" spans="1:25" ht="12">
      <c r="A37">
        <v>35</v>
      </c>
      <c r="B37" s="9"/>
      <c r="C37" s="9"/>
      <c r="E37" s="9"/>
      <c r="F37" s="61"/>
      <c r="H37">
        <f>B37-E37</f>
        <v>0</v>
      </c>
      <c r="I37">
        <f>C37-F37</f>
        <v>0</v>
      </c>
      <c r="K37">
        <f>STDEV(H36:H61)</f>
        <v>0</v>
      </c>
      <c r="L37">
        <f>STDEV(I36:I61)</f>
        <v>0</v>
      </c>
      <c r="N37">
        <v>34</v>
      </c>
      <c r="O37">
        <v>1731.9</v>
      </c>
      <c r="P37">
        <v>3487</v>
      </c>
      <c r="Q37">
        <v>235</v>
      </c>
      <c r="R37">
        <v>845.3</v>
      </c>
      <c r="S37">
        <v>2191</v>
      </c>
      <c r="U37" s="62">
        <f>Seeing_vs_contrast!C44</f>
        <v>0.21284258072392115</v>
      </c>
      <c r="V37">
        <f>Seeing_vs_contrast!D44*180/PI()</f>
        <v>100.7885510203577</v>
      </c>
      <c r="W37">
        <f>V37*Seeing_vs_contrast!$U$24/360</f>
        <v>0.28873820105852893</v>
      </c>
      <c r="X37">
        <f>Seeing_vs_contrast!N44</f>
        <v>0</v>
      </c>
      <c r="Y37" t="e">
        <f>W37/X37*$T$2</f>
        <v>#DIV/0!</v>
      </c>
    </row>
    <row r="38" spans="1:25" ht="12">
      <c r="A38">
        <v>36</v>
      </c>
      <c r="B38" s="9"/>
      <c r="C38" s="61"/>
      <c r="E38" s="9"/>
      <c r="F38" s="61"/>
      <c r="H38">
        <f>B38-E38</f>
        <v>0</v>
      </c>
      <c r="I38">
        <f>C38-F38</f>
        <v>0</v>
      </c>
      <c r="K38">
        <f>STDEV(H37:H62)</f>
        <v>0</v>
      </c>
      <c r="L38">
        <f>STDEV(I37:I62)</f>
        <v>0</v>
      </c>
      <c r="N38">
        <v>35</v>
      </c>
      <c r="O38">
        <v>3983.3</v>
      </c>
      <c r="P38">
        <v>7977</v>
      </c>
      <c r="Q38">
        <v>616</v>
      </c>
      <c r="R38">
        <v>1918.2</v>
      </c>
      <c r="S38">
        <v>4939</v>
      </c>
      <c r="U38" s="62">
        <f>Seeing_vs_contrast!C45</f>
        <v>0.48690715986083133</v>
      </c>
      <c r="V38">
        <f>Seeing_vs_contrast!D45*180/PI()</f>
        <v>68.73974132684026</v>
      </c>
      <c r="W38">
        <f>V38*Seeing_vs_contrast!$U$24/360</f>
        <v>0.19692503812195428</v>
      </c>
      <c r="X38">
        <f>Seeing_vs_contrast!N45</f>
        <v>0</v>
      </c>
      <c r="Y38" t="e">
        <f>W38/X38*$T$2</f>
        <v>#DIV/0!</v>
      </c>
    </row>
    <row r="39" spans="1:25" ht="12">
      <c r="A39">
        <v>37</v>
      </c>
      <c r="B39" s="9"/>
      <c r="C39" s="9"/>
      <c r="E39" s="9"/>
      <c r="F39" s="61"/>
      <c r="H39">
        <f>B39-E39</f>
        <v>0</v>
      </c>
      <c r="I39">
        <f>C39-F39</f>
        <v>0</v>
      </c>
      <c r="K39">
        <f>STDEV(H38:H63)</f>
        <v>0</v>
      </c>
      <c r="L39">
        <f>STDEV(I38:I63)</f>
        <v>0</v>
      </c>
      <c r="N39">
        <v>36</v>
      </c>
      <c r="O39">
        <v>2213</v>
      </c>
      <c r="P39">
        <v>4531</v>
      </c>
      <c r="Q39">
        <v>335</v>
      </c>
      <c r="R39">
        <v>1100.2</v>
      </c>
      <c r="S39">
        <v>2794</v>
      </c>
      <c r="U39" s="62">
        <f>Seeing_vs_contrast!C46</f>
        <v>0.27656717328938535</v>
      </c>
      <c r="V39">
        <f>Seeing_vs_contrast!D46*180/PI()</f>
        <v>91.86289868484873</v>
      </c>
      <c r="W39">
        <f>V39*Seeing_vs_contrast!$U$24/360</f>
        <v>0.26316806662819897</v>
      </c>
      <c r="X39">
        <f>Seeing_vs_contrast!N46</f>
        <v>0</v>
      </c>
      <c r="Y39" t="e">
        <f>W39/X39*$T$2</f>
        <v>#DIV/0!</v>
      </c>
    </row>
    <row r="40" spans="1:25" ht="12">
      <c r="A40">
        <v>38</v>
      </c>
      <c r="B40" s="9"/>
      <c r="C40" s="9"/>
      <c r="E40" s="9"/>
      <c r="F40" s="9"/>
      <c r="H40">
        <f>B40-E40</f>
        <v>0</v>
      </c>
      <c r="I40">
        <f>C40-F40</f>
        <v>0</v>
      </c>
      <c r="K40">
        <f>STDEV(H39:H64)</f>
        <v>0</v>
      </c>
      <c r="L40">
        <f>STDEV(I39:I64)</f>
        <v>0</v>
      </c>
      <c r="N40">
        <v>37</v>
      </c>
      <c r="O40">
        <v>2590.8</v>
      </c>
      <c r="P40">
        <v>5249</v>
      </c>
      <c r="Q40">
        <v>416</v>
      </c>
      <c r="R40">
        <v>1254.4</v>
      </c>
      <c r="S40">
        <v>3223</v>
      </c>
      <c r="U40" s="62">
        <f>Seeing_vs_contrast!C47</f>
        <v>0.3203930903985839</v>
      </c>
      <c r="V40">
        <f>Seeing_vs_contrast!D47*180/PI()</f>
        <v>86.4466535057451</v>
      </c>
      <c r="W40">
        <f>V40*Seeing_vs_contrast!$U$24/360</f>
        <v>0.24765165257447938</v>
      </c>
      <c r="X40">
        <f>Seeing_vs_contrast!N47</f>
        <v>0</v>
      </c>
      <c r="Y40" t="e">
        <f>W40/X40*$T$2</f>
        <v>#DIV/0!</v>
      </c>
    </row>
    <row r="41" spans="1:25" ht="12">
      <c r="A41">
        <v>39</v>
      </c>
      <c r="B41" s="9"/>
      <c r="C41" s="9"/>
      <c r="E41" s="9"/>
      <c r="F41" s="9"/>
      <c r="H41">
        <f>B41-E41</f>
        <v>0</v>
      </c>
      <c r="I41">
        <f>C41-F41</f>
        <v>0</v>
      </c>
      <c r="K41">
        <f>STDEV(H40:H65)</f>
        <v>0</v>
      </c>
      <c r="L41">
        <f>STDEV(I40:I65)</f>
        <v>0</v>
      </c>
      <c r="N41">
        <v>38</v>
      </c>
      <c r="O41">
        <v>4443.5</v>
      </c>
      <c r="P41">
        <v>8541</v>
      </c>
      <c r="Q41">
        <v>586</v>
      </c>
      <c r="R41">
        <v>2074.6</v>
      </c>
      <c r="S41">
        <v>5632</v>
      </c>
      <c r="U41" s="62">
        <f>Seeing_vs_contrast!C48</f>
        <v>0.5213330891778063</v>
      </c>
      <c r="V41">
        <f>Seeing_vs_contrast!D48*180/PI()</f>
        <v>65.39585335617585</v>
      </c>
      <c r="W41">
        <f>V41*Seeing_vs_contrast!$U$24/360</f>
        <v>0.18734549572932796</v>
      </c>
      <c r="X41">
        <f>Seeing_vs_contrast!N48</f>
        <v>0</v>
      </c>
      <c r="Y41" t="e">
        <f>W41/X41*$T$2</f>
        <v>#DIV/0!</v>
      </c>
    </row>
    <row r="42" spans="1:25" ht="12">
      <c r="A42">
        <v>40</v>
      </c>
      <c r="B42" s="9"/>
      <c r="C42" s="9"/>
      <c r="E42" s="9"/>
      <c r="F42" s="9"/>
      <c r="H42">
        <f>B42-E42</f>
        <v>0</v>
      </c>
      <c r="I42">
        <f>C42-F42</f>
        <v>0</v>
      </c>
      <c r="K42">
        <f>STDEV(H41:H66)</f>
        <v>0</v>
      </c>
      <c r="L42">
        <f>STDEV(I41:I66)</f>
        <v>0</v>
      </c>
      <c r="N42">
        <v>39</v>
      </c>
      <c r="O42">
        <v>2093.6</v>
      </c>
      <c r="P42">
        <v>4073</v>
      </c>
      <c r="Q42">
        <v>268</v>
      </c>
      <c r="R42">
        <v>994</v>
      </c>
      <c r="S42">
        <v>2659</v>
      </c>
      <c r="U42" s="62">
        <f>Seeing_vs_contrast!C49</f>
        <v>0.24861136543978515</v>
      </c>
      <c r="V42">
        <f>Seeing_vs_contrast!D49*180/PI()</f>
        <v>95.59520108699735</v>
      </c>
      <c r="W42">
        <f>V42*Seeing_vs_contrast!$U$24/360</f>
        <v>0.2738603354473543</v>
      </c>
      <c r="X42">
        <f>Seeing_vs_contrast!N49</f>
        <v>0</v>
      </c>
      <c r="Y42" t="e">
        <f>W42/X42*$T$2</f>
        <v>#DIV/0!</v>
      </c>
    </row>
    <row r="43" spans="1:25" ht="12">
      <c r="A43">
        <v>41</v>
      </c>
      <c r="B43" s="9"/>
      <c r="C43" s="9"/>
      <c r="E43" s="9"/>
      <c r="F43" s="9"/>
      <c r="H43">
        <f>B43-E43</f>
        <v>0</v>
      </c>
      <c r="I43">
        <f>C43-F43</f>
        <v>0</v>
      </c>
      <c r="K43">
        <f>STDEV(H42:H67)</f>
        <v>0</v>
      </c>
      <c r="L43">
        <f>STDEV(I42:I67)</f>
        <v>0</v>
      </c>
      <c r="N43">
        <v>40</v>
      </c>
      <c r="O43">
        <v>635.3</v>
      </c>
      <c r="P43">
        <v>1124</v>
      </c>
      <c r="Q43">
        <v>100</v>
      </c>
      <c r="R43">
        <v>257.6</v>
      </c>
      <c r="S43">
        <v>770</v>
      </c>
      <c r="U43" s="62">
        <f>Seeing_vs_contrast!C50</f>
        <v>0.06860770310687908</v>
      </c>
      <c r="V43">
        <f>Seeing_vs_contrast!D50*180/PI()</f>
        <v>132.63324398655453</v>
      </c>
      <c r="W43">
        <f>V43*Seeing_vs_contrast!$U$24/360</f>
        <v>0.3799666120956482</v>
      </c>
      <c r="X43">
        <f>Seeing_vs_contrast!N50</f>
        <v>0</v>
      </c>
      <c r="Y43" t="e">
        <f>W43/X43*$T$2</f>
        <v>#DIV/0!</v>
      </c>
    </row>
    <row r="44" spans="1:25" ht="12">
      <c r="A44">
        <v>42</v>
      </c>
      <c r="B44" s="9"/>
      <c r="C44" s="61"/>
      <c r="E44" s="9"/>
      <c r="F44" s="9"/>
      <c r="H44">
        <f>B44-E44</f>
        <v>0</v>
      </c>
      <c r="I44">
        <f>C44-F44</f>
        <v>0</v>
      </c>
      <c r="K44">
        <f>STDEV(H43:H68)</f>
        <v>0</v>
      </c>
      <c r="L44">
        <f>STDEV(I43:I68)</f>
        <v>0</v>
      </c>
      <c r="N44">
        <v>41</v>
      </c>
      <c r="O44">
        <v>2624.2</v>
      </c>
      <c r="P44">
        <v>5305</v>
      </c>
      <c r="Q44">
        <v>431</v>
      </c>
      <c r="R44">
        <v>1279.7</v>
      </c>
      <c r="S44">
        <v>3308</v>
      </c>
      <c r="U44" s="62">
        <f>Seeing_vs_contrast!C51</f>
        <v>0.3238112677775743</v>
      </c>
      <c r="V44">
        <f>Seeing_vs_contrast!D51*180/PI()</f>
        <v>86.04271249934007</v>
      </c>
      <c r="W44">
        <f>V44*Seeing_vs_contrast!$U$24/360</f>
        <v>0.24649444574550528</v>
      </c>
      <c r="X44">
        <f>Seeing_vs_contrast!N51</f>
        <v>0</v>
      </c>
      <c r="Y44" t="e">
        <f>W44/X44*$T$2</f>
        <v>#DIV/0!</v>
      </c>
    </row>
    <row r="45" spans="1:25" ht="12">
      <c r="A45">
        <v>43</v>
      </c>
      <c r="B45" s="9"/>
      <c r="C45" s="61"/>
      <c r="E45" s="9"/>
      <c r="F45" s="9"/>
      <c r="H45">
        <f>B45-E45</f>
        <v>0</v>
      </c>
      <c r="I45">
        <f>C45-F45</f>
        <v>0</v>
      </c>
      <c r="K45">
        <f>STDEV(H44:H69)</f>
        <v>0</v>
      </c>
      <c r="L45">
        <f>STDEV(I44:I69)</f>
        <v>0</v>
      </c>
      <c r="N45">
        <v>42</v>
      </c>
      <c r="O45">
        <v>3280.2</v>
      </c>
      <c r="P45">
        <v>6253</v>
      </c>
      <c r="Q45">
        <v>545</v>
      </c>
      <c r="R45">
        <v>1480</v>
      </c>
      <c r="S45">
        <v>4082</v>
      </c>
      <c r="U45" s="62">
        <f>Seeing_vs_contrast!C52</f>
        <v>0.38167612769334064</v>
      </c>
      <c r="V45">
        <f>Seeing_vs_contrast!D52*180/PI()</f>
        <v>79.52286236937563</v>
      </c>
      <c r="W45">
        <f>V45*Seeing_vs_contrast!$U$24/360</f>
        <v>0.22781643342526756</v>
      </c>
      <c r="X45">
        <f>Seeing_vs_contrast!N52</f>
        <v>0</v>
      </c>
      <c r="Y45" t="e">
        <f>W45/X45*$T$2</f>
        <v>#DIV/0!</v>
      </c>
    </row>
    <row r="46" spans="1:25" ht="12">
      <c r="A46">
        <v>44</v>
      </c>
      <c r="B46" s="9"/>
      <c r="C46" s="9"/>
      <c r="E46" s="9"/>
      <c r="F46" s="61"/>
      <c r="H46">
        <f>B46-E46</f>
        <v>0</v>
      </c>
      <c r="I46">
        <f>C46-F46</f>
        <v>0</v>
      </c>
      <c r="K46">
        <f>STDEV(H45:H70)</f>
        <v>0</v>
      </c>
      <c r="L46">
        <f>STDEV(I45:I70)</f>
        <v>0</v>
      </c>
      <c r="N46">
        <v>43</v>
      </c>
      <c r="O46">
        <v>4203.5</v>
      </c>
      <c r="P46">
        <v>8116</v>
      </c>
      <c r="Q46">
        <v>620</v>
      </c>
      <c r="R46">
        <v>1943.6</v>
      </c>
      <c r="S46">
        <v>5294</v>
      </c>
      <c r="U46" s="62">
        <f>Seeing_vs_contrast!C53</f>
        <v>0.4953915644265397</v>
      </c>
      <c r="V46">
        <f>Seeing_vs_contrast!D53*180/PI()</f>
        <v>67.90972640338885</v>
      </c>
      <c r="W46">
        <f>V46*Seeing_vs_contrast!$U$24/360</f>
        <v>0.19454721828604168</v>
      </c>
      <c r="X46">
        <f>Seeing_vs_contrast!N53</f>
        <v>0</v>
      </c>
      <c r="Y46" t="e">
        <f>W46/X46*$T$2</f>
        <v>#DIV/0!</v>
      </c>
    </row>
    <row r="47" spans="1:25" ht="12">
      <c r="A47">
        <v>45</v>
      </c>
      <c r="B47" s="9"/>
      <c r="C47" s="61"/>
      <c r="E47" s="9"/>
      <c r="F47" s="61"/>
      <c r="H47">
        <f>B47-E47</f>
        <v>0</v>
      </c>
      <c r="I47">
        <f>C47-F47</f>
        <v>0</v>
      </c>
      <c r="K47">
        <f>STDEV(H46:H71)</f>
        <v>0</v>
      </c>
      <c r="L47">
        <f>STDEV(I46:I71)</f>
        <v>0</v>
      </c>
      <c r="N47">
        <v>44</v>
      </c>
      <c r="O47">
        <v>5381.9</v>
      </c>
      <c r="P47">
        <v>10554</v>
      </c>
      <c r="Q47">
        <v>977</v>
      </c>
      <c r="R47">
        <v>2504.6</v>
      </c>
      <c r="S47">
        <v>6626</v>
      </c>
      <c r="U47" s="62">
        <f>Seeing_vs_contrast!C54</f>
        <v>0.6442043581761582</v>
      </c>
      <c r="V47">
        <f>Seeing_vs_contrast!D54*180/PI()</f>
        <v>53.73227876068571</v>
      </c>
      <c r="W47">
        <f>V47*Seeing_vs_contrast!$U$24/360</f>
        <v>0.15393178442462277</v>
      </c>
      <c r="X47">
        <f>Seeing_vs_contrast!N54</f>
        <v>0</v>
      </c>
      <c r="Y47" t="e">
        <f>W47/X47*$T$2</f>
        <v>#DIV/0!</v>
      </c>
    </row>
    <row r="48" spans="1:25" ht="12">
      <c r="A48">
        <v>46</v>
      </c>
      <c r="B48" s="9"/>
      <c r="C48" s="9"/>
      <c r="E48" s="9"/>
      <c r="F48" s="61"/>
      <c r="H48">
        <f>B48-E48</f>
        <v>0</v>
      </c>
      <c r="I48">
        <f>C48-F48</f>
        <v>0</v>
      </c>
      <c r="K48">
        <f>STDEV(H47:H72)</f>
        <v>0</v>
      </c>
      <c r="L48">
        <f>STDEV(I47:I72)</f>
        <v>0</v>
      </c>
      <c r="N48">
        <v>45</v>
      </c>
      <c r="O48">
        <v>4867.6</v>
      </c>
      <c r="P48">
        <v>9504</v>
      </c>
      <c r="Q48">
        <v>743</v>
      </c>
      <c r="R48">
        <v>2275.7</v>
      </c>
      <c r="S48">
        <v>6134</v>
      </c>
      <c r="U48" s="62">
        <f>Seeing_vs_contrast!C55</f>
        <v>0.5801135323200879</v>
      </c>
      <c r="V48">
        <f>Seeing_vs_contrast!D55*180/PI()</f>
        <v>59.79283066176769</v>
      </c>
      <c r="W48">
        <f>V48*Seeing_vs_contrast!$U$24/360</f>
        <v>0.17129400300624326</v>
      </c>
      <c r="X48">
        <f>Seeing_vs_contrast!N55</f>
        <v>0</v>
      </c>
      <c r="Y48" t="e">
        <f>W48/X48*$T$2</f>
        <v>#DIV/0!</v>
      </c>
    </row>
    <row r="49" spans="1:25" ht="12">
      <c r="A49">
        <v>47</v>
      </c>
      <c r="B49" s="9"/>
      <c r="C49" s="9"/>
      <c r="E49" s="61"/>
      <c r="F49" s="61"/>
      <c r="H49">
        <f>B49-E49</f>
        <v>0</v>
      </c>
      <c r="I49">
        <f>C49-F49</f>
        <v>0</v>
      </c>
      <c r="K49">
        <f>STDEV(H48:H73)</f>
        <v>0</v>
      </c>
      <c r="L49">
        <f>STDEV(I48:I73)</f>
        <v>0</v>
      </c>
      <c r="N49">
        <v>46</v>
      </c>
      <c r="O49">
        <v>2014.7</v>
      </c>
      <c r="P49">
        <v>4021</v>
      </c>
      <c r="Q49">
        <v>304</v>
      </c>
      <c r="R49">
        <v>964.9</v>
      </c>
      <c r="S49">
        <v>2539</v>
      </c>
      <c r="U49" s="62">
        <f>Seeing_vs_contrast!C56</f>
        <v>0.24543734358786548</v>
      </c>
      <c r="V49">
        <f>Seeing_vs_contrast!D56*180/PI()</f>
        <v>96.0354379721376</v>
      </c>
      <c r="W49">
        <f>V49*Seeing_vs_contrast!$U$24/360</f>
        <v>0.27512152240726334</v>
      </c>
      <c r="X49">
        <f>Seeing_vs_contrast!N56</f>
        <v>0</v>
      </c>
      <c r="Y49" t="e">
        <f>W49/X49*$T$2</f>
        <v>#DIV/0!</v>
      </c>
    </row>
    <row r="50" spans="1:25" ht="12">
      <c r="A50">
        <v>48</v>
      </c>
      <c r="B50" s="9"/>
      <c r="C50" s="61"/>
      <c r="E50" s="9"/>
      <c r="F50" s="61"/>
      <c r="H50">
        <f>B50-E50</f>
        <v>0</v>
      </c>
      <c r="I50">
        <f>C50-F50</f>
        <v>0</v>
      </c>
      <c r="K50">
        <f>STDEV(H49:H74)</f>
        <v>0</v>
      </c>
      <c r="L50">
        <f>STDEV(I49:I74)</f>
        <v>0</v>
      </c>
      <c r="N50">
        <v>47</v>
      </c>
      <c r="O50">
        <v>4791.9</v>
      </c>
      <c r="P50">
        <v>9232</v>
      </c>
      <c r="Q50">
        <v>672</v>
      </c>
      <c r="R50">
        <v>2231.3</v>
      </c>
      <c r="S50">
        <v>6001</v>
      </c>
      <c r="U50" s="62">
        <f>Seeing_vs_contrast!C57</f>
        <v>0.5635109564792773</v>
      </c>
      <c r="V50">
        <f>Seeing_vs_contrast!D57*180/PI()</f>
        <v>61.366347793720664</v>
      </c>
      <c r="W50">
        <f>V50*Seeing_vs_contrast!$U$24/360</f>
        <v>0.17580180177321936</v>
      </c>
      <c r="X50">
        <f>Seeing_vs_contrast!N57</f>
        <v>0</v>
      </c>
      <c r="Y50" t="e">
        <f>W50/X50*$T$2</f>
        <v>#DIV/0!</v>
      </c>
    </row>
    <row r="51" spans="1:25" ht="12">
      <c r="A51">
        <v>49</v>
      </c>
      <c r="B51" s="9"/>
      <c r="C51" s="9"/>
      <c r="E51" s="61"/>
      <c r="F51" s="9"/>
      <c r="H51">
        <f>B51-E51</f>
        <v>0</v>
      </c>
      <c r="I51">
        <f>C51-F51</f>
        <v>0</v>
      </c>
      <c r="K51">
        <f>STDEV(H50:H75)</f>
        <v>0</v>
      </c>
      <c r="L51">
        <f>STDEV(I50:I75)</f>
        <v>0</v>
      </c>
      <c r="N51">
        <v>48</v>
      </c>
      <c r="O51">
        <v>2982.4</v>
      </c>
      <c r="P51">
        <v>5800</v>
      </c>
      <c r="Q51">
        <v>534</v>
      </c>
      <c r="R51">
        <v>1364.8</v>
      </c>
      <c r="S51">
        <v>3599</v>
      </c>
      <c r="U51" s="62">
        <f>Seeing_vs_contrast!C58</f>
        <v>0.3540255142525789</v>
      </c>
      <c r="V51">
        <f>Seeing_vs_contrast!D58*180/PI()</f>
        <v>82.56901501951482</v>
      </c>
      <c r="W51">
        <f>V51*Seeing_vs_contrast!$U$24/360</f>
        <v>0.23654302615278092</v>
      </c>
      <c r="X51">
        <f>Seeing_vs_contrast!N58</f>
        <v>0</v>
      </c>
      <c r="Y51" t="e">
        <f>W51/X51*$T$2</f>
        <v>#DIV/0!</v>
      </c>
    </row>
    <row r="52" spans="1:25" ht="12">
      <c r="A52">
        <v>50</v>
      </c>
      <c r="B52" s="9"/>
      <c r="C52" s="9"/>
      <c r="E52" s="9"/>
      <c r="F52" s="61"/>
      <c r="H52">
        <f>B52-E52</f>
        <v>0</v>
      </c>
      <c r="I52">
        <f>C52-F52</f>
        <v>0</v>
      </c>
      <c r="K52">
        <f>STDEV(H51:H76)</f>
        <v>0</v>
      </c>
      <c r="L52">
        <f>STDEV(I51:I76)</f>
        <v>0</v>
      </c>
      <c r="N52">
        <v>49</v>
      </c>
      <c r="O52">
        <v>3022.6</v>
      </c>
      <c r="P52">
        <v>6051</v>
      </c>
      <c r="Q52">
        <v>462</v>
      </c>
      <c r="R52">
        <v>1455.5</v>
      </c>
      <c r="S52">
        <v>3780</v>
      </c>
      <c r="U52" s="62">
        <f>Seeing_vs_contrast!C59</f>
        <v>0.3693462735762681</v>
      </c>
      <c r="V52">
        <f>Seeing_vs_contrast!D59*180/PI()</f>
        <v>80.86708800460072</v>
      </c>
      <c r="W52">
        <f>V52*Seeing_vs_contrast!$U$24/360</f>
        <v>0.23166735982318012</v>
      </c>
      <c r="X52">
        <f>Seeing_vs_contrast!N59</f>
        <v>0</v>
      </c>
      <c r="Y52" t="e">
        <f>W52/X52*$T$2</f>
        <v>#DIV/0!</v>
      </c>
    </row>
    <row r="53" spans="1:25" ht="12">
      <c r="A53">
        <v>51</v>
      </c>
      <c r="B53" s="9"/>
      <c r="C53" s="9"/>
      <c r="E53" s="9"/>
      <c r="F53" s="61"/>
      <c r="H53">
        <f>B53-E53</f>
        <v>0</v>
      </c>
      <c r="I53">
        <f>C53-F53</f>
        <v>0</v>
      </c>
      <c r="K53">
        <f>STDEV(H52:H77)</f>
        <v>0</v>
      </c>
      <c r="L53">
        <f>STDEV(I52:I77)</f>
        <v>0</v>
      </c>
      <c r="N53">
        <v>50</v>
      </c>
      <c r="O53">
        <v>1544.6</v>
      </c>
      <c r="P53">
        <v>3184</v>
      </c>
      <c r="Q53">
        <v>221</v>
      </c>
      <c r="R53">
        <v>768.1</v>
      </c>
      <c r="S53">
        <v>1952</v>
      </c>
      <c r="U53" s="62">
        <f>Seeing_vs_contrast!C60</f>
        <v>0.19434779954831227</v>
      </c>
      <c r="V53">
        <f>Seeing_vs_contrast!D60*180/PI()</f>
        <v>103.70713181341412</v>
      </c>
      <c r="W53">
        <f>V53*Seeing_vs_contrast!$U$24/360</f>
        <v>0.29709932699297037</v>
      </c>
      <c r="X53">
        <f>Seeing_vs_contrast!N60</f>
        <v>0</v>
      </c>
      <c r="Y53" t="e">
        <f>W53/X53*$T$2</f>
        <v>#DIV/0!</v>
      </c>
    </row>
    <row r="54" spans="1:25" ht="12">
      <c r="A54">
        <v>52</v>
      </c>
      <c r="B54" s="9"/>
      <c r="C54" s="9"/>
      <c r="E54" s="61"/>
      <c r="F54" s="61"/>
      <c r="H54">
        <f>B54-E54</f>
        <v>0</v>
      </c>
      <c r="I54">
        <f>C54-F54</f>
        <v>0</v>
      </c>
      <c r="K54">
        <f>STDEV(H53:H78)</f>
        <v>0</v>
      </c>
      <c r="L54">
        <f>STDEV(I53:I78)</f>
        <v>0</v>
      </c>
      <c r="N54">
        <v>51</v>
      </c>
      <c r="O54">
        <v>1079.4</v>
      </c>
      <c r="P54">
        <v>2341</v>
      </c>
      <c r="Q54">
        <v>37</v>
      </c>
      <c r="R54">
        <v>642.5</v>
      </c>
      <c r="S54">
        <v>1428</v>
      </c>
      <c r="U54" s="62">
        <f>Seeing_vs_contrast!C61</f>
        <v>0.14289202221815298</v>
      </c>
      <c r="V54">
        <f>Seeing_vs_contrast!D61*180/PI()</f>
        <v>113.02428744643954</v>
      </c>
      <c r="W54">
        <f>V54*Seeing_vs_contrast!$U$24/360</f>
        <v>0.323791036807498</v>
      </c>
      <c r="X54">
        <f>Seeing_vs_contrast!N61</f>
        <v>0</v>
      </c>
      <c r="Y54" t="e">
        <f>W54/X54*$T$2</f>
        <v>#DIV/0!</v>
      </c>
    </row>
    <row r="55" spans="1:25" ht="12">
      <c r="A55">
        <v>53</v>
      </c>
      <c r="B55" s="9"/>
      <c r="C55" s="9"/>
      <c r="E55" s="61"/>
      <c r="F55" s="61"/>
      <c r="H55">
        <f>B55-E55</f>
        <v>0</v>
      </c>
      <c r="I55">
        <f>C55-F55</f>
        <v>0</v>
      </c>
      <c r="K55">
        <f>STDEV(H54:H79)</f>
        <v>0</v>
      </c>
      <c r="L55">
        <f>STDEV(I54:I79)</f>
        <v>0</v>
      </c>
      <c r="N55">
        <v>52</v>
      </c>
      <c r="O55">
        <v>2600.7</v>
      </c>
      <c r="P55">
        <v>5276</v>
      </c>
      <c r="Q55">
        <v>406</v>
      </c>
      <c r="R55">
        <v>1281.5</v>
      </c>
      <c r="S55">
        <v>3270</v>
      </c>
      <c r="U55" s="62">
        <f>Seeing_vs_contrast!C62</f>
        <v>0.3220411402063114</v>
      </c>
      <c r="V55">
        <f>Seeing_vs_contrast!D62*180/PI()</f>
        <v>86.25159722910348</v>
      </c>
      <c r="W55">
        <f>V55*Seeing_vs_contrast!$U$24/360</f>
        <v>0.24709285697862543</v>
      </c>
      <c r="X55">
        <f>Seeing_vs_contrast!N62</f>
        <v>0</v>
      </c>
      <c r="Y55" t="e">
        <f>W55/X55*$T$2</f>
        <v>#DIV/0!</v>
      </c>
    </row>
    <row r="56" spans="1:25" ht="12">
      <c r="A56">
        <v>54</v>
      </c>
      <c r="B56" s="9"/>
      <c r="C56" s="9"/>
      <c r="E56" s="61"/>
      <c r="F56" s="61"/>
      <c r="H56">
        <f>B56-E56</f>
        <v>0</v>
      </c>
      <c r="I56">
        <f>C56-F56</f>
        <v>0</v>
      </c>
      <c r="K56">
        <f>STDEV(H55:H80)</f>
        <v>0</v>
      </c>
      <c r="L56">
        <f>STDEV(I55:I80)</f>
        <v>0</v>
      </c>
      <c r="N56">
        <v>53</v>
      </c>
      <c r="O56">
        <v>4409.4</v>
      </c>
      <c r="P56">
        <v>8717</v>
      </c>
      <c r="Q56">
        <v>689</v>
      </c>
      <c r="R56">
        <v>2092.5</v>
      </c>
      <c r="S56">
        <v>5470</v>
      </c>
      <c r="U56" s="62">
        <f>Seeing_vs_contrast!C63</f>
        <v>0.532075932368919</v>
      </c>
      <c r="V56">
        <f>Seeing_vs_contrast!D63*180/PI()</f>
        <v>64.36379835014343</v>
      </c>
      <c r="W56">
        <f>V56*Seeing_vs_contrast!$U$24/360</f>
        <v>0.18438887314850463</v>
      </c>
      <c r="X56">
        <f>Seeing_vs_contrast!N63</f>
        <v>0</v>
      </c>
      <c r="Y56" t="e">
        <f>W56/X56*$T$2</f>
        <v>#DIV/0!</v>
      </c>
    </row>
    <row r="57" spans="1:25" ht="12">
      <c r="A57">
        <v>55</v>
      </c>
      <c r="B57" s="9"/>
      <c r="C57" s="61"/>
      <c r="E57" s="61"/>
      <c r="F57" s="61"/>
      <c r="H57">
        <f>B57-E57</f>
        <v>0</v>
      </c>
      <c r="I57">
        <f>C57-F57</f>
        <v>0</v>
      </c>
      <c r="K57">
        <f>STDEV(H56:H81)</f>
        <v>0</v>
      </c>
      <c r="L57">
        <f>STDEV(I56:I81)</f>
        <v>0</v>
      </c>
      <c r="N57">
        <v>54</v>
      </c>
      <c r="O57">
        <v>4455.2</v>
      </c>
      <c r="P57">
        <v>8831</v>
      </c>
      <c r="Q57">
        <v>732</v>
      </c>
      <c r="R57">
        <v>2124.4</v>
      </c>
      <c r="S57">
        <v>5499</v>
      </c>
      <c r="U57" s="62">
        <f>Seeing_vs_contrast!C64</f>
        <v>0.5390343648904352</v>
      </c>
      <c r="V57">
        <f>Seeing_vs_contrast!D64*180/PI()</f>
        <v>63.69765119400775</v>
      </c>
      <c r="W57">
        <f>V57*Seeing_vs_contrast!$U$24/360</f>
        <v>0.18248050032683344</v>
      </c>
      <c r="X57">
        <f>Seeing_vs_contrast!N64</f>
        <v>0</v>
      </c>
      <c r="Y57" t="e">
        <f>W57/X57*$T$2</f>
        <v>#DIV/0!</v>
      </c>
    </row>
    <row r="58" spans="1:25" ht="12">
      <c r="A58">
        <v>56</v>
      </c>
      <c r="B58" s="9"/>
      <c r="C58" s="9"/>
      <c r="E58" s="9"/>
      <c r="F58" s="61"/>
      <c r="H58">
        <f>B58-E58</f>
        <v>0</v>
      </c>
      <c r="I58">
        <f>C58-F58</f>
        <v>0</v>
      </c>
      <c r="K58">
        <f>STDEV(H57:H82)</f>
        <v>0</v>
      </c>
      <c r="L58">
        <f>STDEV(I57:I82)</f>
        <v>0</v>
      </c>
      <c r="N58">
        <v>55</v>
      </c>
      <c r="O58">
        <v>2539.2</v>
      </c>
      <c r="P58">
        <v>5020</v>
      </c>
      <c r="Q58">
        <v>421</v>
      </c>
      <c r="R58">
        <v>1197.1</v>
      </c>
      <c r="S58">
        <v>3109</v>
      </c>
      <c r="U58" s="62">
        <f>Seeing_vs_contrast!C65</f>
        <v>0.3064151864737838</v>
      </c>
      <c r="V58">
        <f>Seeing_vs_contrast!D65*180/PI()</f>
        <v>88.12434650134384</v>
      </c>
      <c r="W58">
        <f>V58*Seeing_vs_contrast!$U$24/360</f>
        <v>0.25245789348749564</v>
      </c>
      <c r="X58">
        <f>Seeing_vs_contrast!N65</f>
        <v>0</v>
      </c>
      <c r="Y58" t="e">
        <f>W58/X58*$T$2</f>
        <v>#DIV/0!</v>
      </c>
    </row>
    <row r="59" spans="1:25" ht="12">
      <c r="A59">
        <v>57</v>
      </c>
      <c r="B59" s="9"/>
      <c r="C59" s="9"/>
      <c r="E59" s="9"/>
      <c r="F59" s="61"/>
      <c r="H59">
        <f>B59-E59</f>
        <v>0</v>
      </c>
      <c r="I59">
        <f>C59-F59</f>
        <v>0</v>
      </c>
      <c r="K59">
        <f>STDEV(H58:H83)</f>
        <v>0</v>
      </c>
      <c r="L59">
        <f>STDEV(I58:I83)</f>
        <v>0</v>
      </c>
      <c r="N59">
        <v>56</v>
      </c>
      <c r="O59">
        <v>1498.1</v>
      </c>
      <c r="P59">
        <v>2929</v>
      </c>
      <c r="Q59">
        <v>246</v>
      </c>
      <c r="R59">
        <v>713.4</v>
      </c>
      <c r="S59">
        <v>1852</v>
      </c>
      <c r="U59" s="62">
        <f>Seeing_vs_contrast!C66</f>
        <v>0.17878288469755235</v>
      </c>
      <c r="V59">
        <f>Seeing_vs_contrast!D66*180/PI()</f>
        <v>106.31673506247131</v>
      </c>
      <c r="W59">
        <f>V59*Seeing_vs_contrast!$U$24/360</f>
        <v>0.30457529663417565</v>
      </c>
      <c r="X59">
        <f>Seeing_vs_contrast!N66</f>
        <v>0</v>
      </c>
      <c r="Y59" t="e">
        <f>W59/X59*$T$2</f>
        <v>#DIV/0!</v>
      </c>
    </row>
    <row r="60" spans="1:25" ht="12">
      <c r="A60">
        <v>58</v>
      </c>
      <c r="B60" s="9"/>
      <c r="C60" s="61"/>
      <c r="E60" s="9"/>
      <c r="F60" s="61"/>
      <c r="H60">
        <f>B60-E60</f>
        <v>0</v>
      </c>
      <c r="I60">
        <f>C60-F60</f>
        <v>0</v>
      </c>
      <c r="K60">
        <f>STDEV(H59:H84)</f>
        <v>0</v>
      </c>
      <c r="L60">
        <f>STDEV(I59:I84)</f>
        <v>0</v>
      </c>
      <c r="N60">
        <v>57</v>
      </c>
      <c r="O60">
        <v>2021.6</v>
      </c>
      <c r="P60">
        <v>4441</v>
      </c>
      <c r="Q60">
        <v>195</v>
      </c>
      <c r="R60">
        <v>1129</v>
      </c>
      <c r="S60">
        <v>2605</v>
      </c>
      <c r="U60" s="62">
        <f>Seeing_vs_contrast!C67</f>
        <v>0.2710736739302936</v>
      </c>
      <c r="V60">
        <f>Seeing_vs_contrast!D67*180/PI()</f>
        <v>92.57709559704942</v>
      </c>
      <c r="W60">
        <f>V60*Seeing_vs_contrast!$U$24/360</f>
        <v>0.26521409199063056</v>
      </c>
      <c r="X60">
        <f>Seeing_vs_contrast!N67</f>
        <v>0</v>
      </c>
      <c r="Y60" t="e">
        <f>W60/X60*$T$2</f>
        <v>#DIV/0!</v>
      </c>
    </row>
    <row r="61" spans="1:25" ht="12">
      <c r="A61">
        <v>59</v>
      </c>
      <c r="B61" s="9"/>
      <c r="C61" s="61"/>
      <c r="E61" s="9"/>
      <c r="F61" s="61"/>
      <c r="H61">
        <f>B61-E61</f>
        <v>0</v>
      </c>
      <c r="I61">
        <f>C61-F61</f>
        <v>0</v>
      </c>
      <c r="K61">
        <f>STDEV(H60:H85)</f>
        <v>0</v>
      </c>
      <c r="L61">
        <f>STDEV(I60:I85)</f>
        <v>0</v>
      </c>
      <c r="N61">
        <v>58</v>
      </c>
      <c r="O61">
        <v>3218.5</v>
      </c>
      <c r="P61">
        <v>6336</v>
      </c>
      <c r="Q61">
        <v>560</v>
      </c>
      <c r="R61">
        <v>1511.5</v>
      </c>
      <c r="S61">
        <v>3967</v>
      </c>
      <c r="U61" s="62">
        <f>Seeing_vs_contrast!C68</f>
        <v>0.3867423548800586</v>
      </c>
      <c r="V61">
        <f>Seeing_vs_contrast!D68*180/PI()</f>
        <v>78.97663870891309</v>
      </c>
      <c r="W61">
        <f>V61*Seeing_vs_contrast!$U$24/360</f>
        <v>0.2262516164346383</v>
      </c>
      <c r="X61">
        <f>Seeing_vs_contrast!N68</f>
        <v>0</v>
      </c>
      <c r="Y61" t="e">
        <f>W61/X61*$T$2</f>
        <v>#DIV/0!</v>
      </c>
    </row>
    <row r="62" spans="1:25" ht="12">
      <c r="A62">
        <v>60</v>
      </c>
      <c r="B62" s="61"/>
      <c r="C62" s="9"/>
      <c r="E62" s="9"/>
      <c r="F62" s="61"/>
      <c r="H62">
        <f>B62-E62</f>
        <v>0</v>
      </c>
      <c r="I62">
        <f>C62-F62</f>
        <v>0</v>
      </c>
      <c r="K62">
        <f>STDEV(H61:H86)</f>
        <v>0</v>
      </c>
      <c r="L62">
        <f>STDEV(I61:I86)</f>
        <v>0</v>
      </c>
      <c r="N62">
        <v>59</v>
      </c>
      <c r="O62">
        <v>2291.6</v>
      </c>
      <c r="P62">
        <v>4632</v>
      </c>
      <c r="Q62">
        <v>389</v>
      </c>
      <c r="R62">
        <v>1114.3</v>
      </c>
      <c r="S62">
        <v>2866</v>
      </c>
      <c r="U62" s="62">
        <f>Seeing_vs_contrast!C69</f>
        <v>0.2827321003479216</v>
      </c>
      <c r="V62">
        <f>Seeing_vs_contrast!D69*180/PI()</f>
        <v>91.07165402855762</v>
      </c>
      <c r="W62">
        <f>V62*Seeing_vs_contrast!$U$24/360</f>
        <v>0.2609013155305616</v>
      </c>
      <c r="X62">
        <f>Seeing_vs_contrast!N69</f>
        <v>0</v>
      </c>
      <c r="Y62" t="e">
        <f>W62/X62*$T$2</f>
        <v>#DIV/0!</v>
      </c>
    </row>
    <row r="63" spans="1:25" ht="12">
      <c r="A63">
        <v>61</v>
      </c>
      <c r="B63" s="9"/>
      <c r="C63" s="9"/>
      <c r="E63" s="61"/>
      <c r="F63" s="61"/>
      <c r="H63">
        <f>B63-E63</f>
        <v>0</v>
      </c>
      <c r="I63">
        <f>C63-F63</f>
        <v>0</v>
      </c>
      <c r="K63">
        <f>STDEV(H62:H87)</f>
        <v>0</v>
      </c>
      <c r="L63">
        <f>STDEV(I62:I87)</f>
        <v>0</v>
      </c>
      <c r="N63">
        <v>60</v>
      </c>
      <c r="O63">
        <v>1027.6</v>
      </c>
      <c r="P63">
        <v>2050</v>
      </c>
      <c r="Q63">
        <v>179</v>
      </c>
      <c r="R63">
        <v>489.8</v>
      </c>
      <c r="S63">
        <v>1263</v>
      </c>
      <c r="U63" s="62">
        <f>Seeing_vs_contrast!C70</f>
        <v>0.12512970762375633</v>
      </c>
      <c r="V63">
        <f>Seeing_vs_contrast!D70*180/PI()</f>
        <v>116.81608813481823</v>
      </c>
      <c r="W63">
        <f>V63*Seeing_vs_contrast!$U$24/360</f>
        <v>0.33465375582122614</v>
      </c>
      <c r="X63">
        <f>Seeing_vs_contrast!N70</f>
        <v>0</v>
      </c>
      <c r="Y63" t="e">
        <f>W63/X63*$T$2</f>
        <v>#DIV/0!</v>
      </c>
    </row>
    <row r="64" spans="1:25" ht="12">
      <c r="A64">
        <v>62</v>
      </c>
      <c r="B64" s="9"/>
      <c r="C64" s="61"/>
      <c r="E64" s="61"/>
      <c r="F64" s="61"/>
      <c r="H64">
        <f>B64-E64</f>
        <v>0</v>
      </c>
      <c r="I64">
        <f>C64-F64</f>
        <v>0</v>
      </c>
      <c r="K64">
        <f>STDEV(H63:H88)</f>
        <v>0</v>
      </c>
      <c r="L64">
        <f>STDEV(I63:I88)</f>
        <v>0</v>
      </c>
      <c r="N64">
        <v>61</v>
      </c>
      <c r="O64">
        <v>1285.1</v>
      </c>
      <c r="P64">
        <v>2659</v>
      </c>
      <c r="Q64">
        <v>84</v>
      </c>
      <c r="R64">
        <v>775.6</v>
      </c>
      <c r="S64">
        <v>1700</v>
      </c>
      <c r="U64" s="62">
        <f>Seeing_vs_contrast!C71</f>
        <v>0.16230238662027713</v>
      </c>
      <c r="V64">
        <f>Seeing_vs_contrast!D71*180/PI()</f>
        <v>109.26213814749427</v>
      </c>
      <c r="W64">
        <f>V64*Seeing_vs_contrast!$U$24/360</f>
        <v>0.3130132628471237</v>
      </c>
      <c r="X64">
        <f>Seeing_vs_contrast!N71</f>
        <v>0</v>
      </c>
      <c r="Y64" t="e">
        <f>W64/X64*$T$2</f>
        <v>#DIV/0!</v>
      </c>
    </row>
    <row r="65" spans="1:25" ht="12">
      <c r="A65">
        <v>63</v>
      </c>
      <c r="B65" s="9"/>
      <c r="C65" s="9"/>
      <c r="E65" s="61"/>
      <c r="F65" s="61"/>
      <c r="H65">
        <f>B65-E65</f>
        <v>0</v>
      </c>
      <c r="I65">
        <f>C65-F65</f>
        <v>0</v>
      </c>
      <c r="K65">
        <f>STDEV(H64:H89)</f>
        <v>0</v>
      </c>
      <c r="L65">
        <f>STDEV(I64:I89)</f>
        <v>0</v>
      </c>
      <c r="N65">
        <v>62</v>
      </c>
      <c r="O65">
        <v>589.8</v>
      </c>
      <c r="P65">
        <v>1455</v>
      </c>
      <c r="Q65">
        <v>52</v>
      </c>
      <c r="R65">
        <v>378.4</v>
      </c>
      <c r="S65">
        <v>675</v>
      </c>
      <c r="U65" s="62">
        <f>Seeing_vs_contrast!C72</f>
        <v>0.08881157297198315</v>
      </c>
      <c r="V65">
        <f>Seeing_vs_contrast!D72*180/PI()</f>
        <v>126.08296080713866</v>
      </c>
      <c r="W65">
        <f>V65*Seeing_vs_contrast!$U$24/360</f>
        <v>0.3612014154289508</v>
      </c>
      <c r="X65">
        <f>Seeing_vs_contrast!N72</f>
        <v>0</v>
      </c>
      <c r="Y65" t="e">
        <f>W65/X65*$T$2</f>
        <v>#DIV/0!</v>
      </c>
    </row>
    <row r="66" spans="1:25" ht="12">
      <c r="A66">
        <v>64</v>
      </c>
      <c r="B66" s="9"/>
      <c r="C66" s="61"/>
      <c r="E66" s="61"/>
      <c r="F66" s="9"/>
      <c r="H66">
        <f>B66-E66</f>
        <v>0</v>
      </c>
      <c r="I66">
        <f>C66-F66</f>
        <v>0</v>
      </c>
      <c r="K66">
        <f>STDEV(H65:H90)</f>
        <v>0</v>
      </c>
      <c r="L66">
        <f>STDEV(I65:I90)</f>
        <v>0</v>
      </c>
      <c r="N66">
        <v>63</v>
      </c>
      <c r="O66">
        <v>3779.5</v>
      </c>
      <c r="P66">
        <v>7446</v>
      </c>
      <c r="Q66">
        <v>588</v>
      </c>
      <c r="R66">
        <v>1778.9</v>
      </c>
      <c r="S66">
        <v>4680</v>
      </c>
      <c r="U66" s="62">
        <f>Seeing_vs_contrast!C73</f>
        <v>0.4544955136421901</v>
      </c>
      <c r="V66">
        <f>Seeing_vs_contrast!D73*180/PI()</f>
        <v>71.95434011961237</v>
      </c>
      <c r="W66">
        <f>V66*Seeing_vs_contrast!$U$24/360</f>
        <v>0.20613419395516452</v>
      </c>
      <c r="X66">
        <f>Seeing_vs_contrast!N73</f>
        <v>0</v>
      </c>
      <c r="Y66" t="e">
        <f>W66/X66*$T$2</f>
        <v>#DIV/0!</v>
      </c>
    </row>
    <row r="67" spans="1:25" ht="12">
      <c r="A67">
        <v>65</v>
      </c>
      <c r="B67" s="9"/>
      <c r="C67" s="9"/>
      <c r="E67" s="9"/>
      <c r="F67" s="61"/>
      <c r="H67">
        <f>B67-E67</f>
        <v>0</v>
      </c>
      <c r="I67">
        <f>C67-F67</f>
        <v>0</v>
      </c>
      <c r="K67">
        <f>STDEV(H66:H91)</f>
        <v>0</v>
      </c>
      <c r="L67">
        <f>STDEV(I66:I91)</f>
        <v>0</v>
      </c>
      <c r="N67">
        <v>64</v>
      </c>
      <c r="O67">
        <v>1653.8</v>
      </c>
      <c r="P67">
        <v>3351</v>
      </c>
      <c r="Q67">
        <v>113</v>
      </c>
      <c r="R67">
        <v>892.6</v>
      </c>
      <c r="S67">
        <v>2190</v>
      </c>
      <c r="U67" s="62">
        <f>Seeing_vs_contrast!C74</f>
        <v>0.20454129280351585</v>
      </c>
      <c r="V67">
        <f>Seeing_vs_contrast!D74*180/PI()</f>
        <v>102.07610649526816</v>
      </c>
      <c r="W67">
        <f>V67*Seeing_vs_contrast!$U$24/360</f>
        <v>0.2924267792534235</v>
      </c>
      <c r="X67">
        <f>Seeing_vs_contrast!N74</f>
        <v>0</v>
      </c>
      <c r="Y67" t="e">
        <f>W67/X67*$T$2</f>
        <v>#DIV/0!</v>
      </c>
    </row>
    <row r="68" spans="1:25" ht="12">
      <c r="A68">
        <v>66</v>
      </c>
      <c r="B68" s="9"/>
      <c r="C68" s="61"/>
      <c r="E68" s="61"/>
      <c r="F68" s="9"/>
      <c r="H68">
        <f>B68-E68</f>
        <v>0</v>
      </c>
      <c r="I68">
        <f>C68-F68</f>
        <v>0</v>
      </c>
      <c r="K68">
        <f>STDEV(H67:H92)</f>
        <v>0</v>
      </c>
      <c r="L68">
        <f>STDEV(I67:I92)</f>
        <v>0</v>
      </c>
      <c r="N68">
        <v>65</v>
      </c>
      <c r="O68">
        <v>3796.8</v>
      </c>
      <c r="P68">
        <v>7504</v>
      </c>
      <c r="Q68">
        <v>520</v>
      </c>
      <c r="R68">
        <v>1824.7</v>
      </c>
      <c r="S68">
        <v>4829</v>
      </c>
      <c r="U68" s="62">
        <f>Seeing_vs_contrast!C75</f>
        <v>0.45803576878471586</v>
      </c>
      <c r="V68">
        <f>Seeing_vs_contrast!D75*180/PI()</f>
        <v>71.59946174351496</v>
      </c>
      <c r="W68">
        <f>V68*Seeing_vs_contrast!$U$24/360</f>
        <v>0.20511754134064047</v>
      </c>
      <c r="X68">
        <f>Seeing_vs_contrast!N75</f>
        <v>0</v>
      </c>
      <c r="Y68" t="e">
        <f>W68/X68*$T$2</f>
        <v>#DIV/0!</v>
      </c>
    </row>
    <row r="69" spans="1:25" ht="12">
      <c r="A69">
        <v>67</v>
      </c>
      <c r="B69" s="9"/>
      <c r="C69" s="9"/>
      <c r="E69" s="61"/>
      <c r="F69" s="9"/>
      <c r="H69">
        <f>B69-E69</f>
        <v>0</v>
      </c>
      <c r="I69">
        <f>C69-F69</f>
        <v>0</v>
      </c>
      <c r="K69">
        <f>STDEV(H68:H93)</f>
        <v>0</v>
      </c>
      <c r="L69">
        <f>STDEV(I68:I93)</f>
        <v>0</v>
      </c>
      <c r="N69">
        <v>66</v>
      </c>
      <c r="O69">
        <v>2440.1</v>
      </c>
      <c r="P69">
        <v>4812</v>
      </c>
      <c r="Q69">
        <v>400</v>
      </c>
      <c r="R69">
        <v>1155.4</v>
      </c>
      <c r="S69">
        <v>3005</v>
      </c>
      <c r="U69" s="62">
        <f>Seeing_vs_contrast!C76</f>
        <v>0.2937190990661051</v>
      </c>
      <c r="V69">
        <f>Seeing_vs_contrast!D76*180/PI()</f>
        <v>89.68689073189653</v>
      </c>
      <c r="W69">
        <f>V69*Seeing_vs_contrast!$U$24/360</f>
        <v>0.2569342571779811</v>
      </c>
      <c r="X69">
        <f>Seeing_vs_contrast!N76</f>
        <v>0</v>
      </c>
      <c r="Y69" t="e">
        <f>W69/X69*$T$2</f>
        <v>#DIV/0!</v>
      </c>
    </row>
    <row r="70" spans="1:25" ht="12">
      <c r="A70">
        <v>68</v>
      </c>
      <c r="B70" s="9"/>
      <c r="C70" s="9"/>
      <c r="E70" s="61"/>
      <c r="F70" s="61"/>
      <c r="H70">
        <f>B70-E70</f>
        <v>0</v>
      </c>
      <c r="I70">
        <f>C70-F70</f>
        <v>0</v>
      </c>
      <c r="K70">
        <f>STDEV(H69:H94)</f>
        <v>0</v>
      </c>
      <c r="L70">
        <f>STDEV(I69:I94)</f>
        <v>0</v>
      </c>
      <c r="N70">
        <v>67</v>
      </c>
      <c r="O70">
        <v>3999.5</v>
      </c>
      <c r="P70">
        <v>7669</v>
      </c>
      <c r="Q70">
        <v>577</v>
      </c>
      <c r="R70">
        <v>1843.9</v>
      </c>
      <c r="S70">
        <v>5005</v>
      </c>
      <c r="U70" s="62">
        <f>Seeing_vs_contrast!C77</f>
        <v>0.46810718427638404</v>
      </c>
      <c r="V70">
        <f>Seeing_vs_contrast!D77*180/PI()</f>
        <v>70.59518916755428</v>
      </c>
      <c r="W70">
        <f>V70*Seeing_vs_contrast!$U$24/360</f>
        <v>0.20224050963396648</v>
      </c>
      <c r="X70">
        <f>Seeing_vs_contrast!N77</f>
        <v>0</v>
      </c>
      <c r="Y70" t="e">
        <f>W70/X70*$T$2</f>
        <v>#DIV/0!</v>
      </c>
    </row>
    <row r="71" spans="1:25" ht="12">
      <c r="A71">
        <v>69</v>
      </c>
      <c r="B71" s="9"/>
      <c r="C71" s="61"/>
      <c r="E71" s="61"/>
      <c r="F71" s="61"/>
      <c r="H71">
        <f>B71-E71</f>
        <v>0</v>
      </c>
      <c r="I71">
        <f>C71-F71</f>
        <v>0</v>
      </c>
      <c r="K71">
        <f>STDEV(H70:H95)</f>
        <v>0</v>
      </c>
      <c r="L71">
        <f>STDEV(I70:I95)</f>
        <v>0</v>
      </c>
      <c r="N71">
        <v>68</v>
      </c>
      <c r="O71">
        <v>3344.9</v>
      </c>
      <c r="P71">
        <v>6426</v>
      </c>
      <c r="Q71">
        <v>490</v>
      </c>
      <c r="R71">
        <v>1548.4</v>
      </c>
      <c r="S71">
        <v>4236</v>
      </c>
      <c r="U71" s="62">
        <f>Seeing_vs_contrast!C78</f>
        <v>0.39223585423915036</v>
      </c>
      <c r="V71">
        <f>Seeing_vs_contrast!D78*180/PI()</f>
        <v>78.38816288371494</v>
      </c>
      <c r="W71">
        <f>V71*Seeing_vs_contrast!$U$24/360</f>
        <v>0.22456575579457588</v>
      </c>
      <c r="X71">
        <f>Seeing_vs_contrast!N78</f>
        <v>0</v>
      </c>
      <c r="Y71" t="e">
        <f>W71/X71*$T$2</f>
        <v>#DIV/0!</v>
      </c>
    </row>
    <row r="72" spans="1:25" ht="12">
      <c r="A72">
        <v>70</v>
      </c>
      <c r="B72" s="9"/>
      <c r="C72" s="61"/>
      <c r="E72" s="61"/>
      <c r="F72" s="61"/>
      <c r="H72">
        <f>B72-E72</f>
        <v>0</v>
      </c>
      <c r="I72">
        <f>C72-F72</f>
        <v>0</v>
      </c>
      <c r="K72">
        <f>STDEV(H71:H96)</f>
        <v>0</v>
      </c>
      <c r="L72">
        <f>STDEV(I71:I96)</f>
        <v>0</v>
      </c>
      <c r="N72">
        <v>69</v>
      </c>
      <c r="O72">
        <v>2400.5</v>
      </c>
      <c r="P72">
        <v>4702</v>
      </c>
      <c r="Q72">
        <v>393</v>
      </c>
      <c r="R72">
        <v>1116.7</v>
      </c>
      <c r="S72">
        <v>2927</v>
      </c>
      <c r="U72" s="62">
        <f>Seeing_vs_contrast!C79</f>
        <v>0.28700482207165967</v>
      </c>
      <c r="V72">
        <f>Seeing_vs_contrast!D79*180/PI()</f>
        <v>90.52937183497025</v>
      </c>
      <c r="W72">
        <f>V72*Seeing_vs_contrast!$U$24/360</f>
        <v>0.25934779002139086</v>
      </c>
      <c r="X72">
        <f>Seeing_vs_contrast!N79</f>
        <v>0</v>
      </c>
      <c r="Y72" t="e">
        <f>W72/X72*$T$2</f>
        <v>#DIV/0!</v>
      </c>
    </row>
    <row r="73" spans="1:25" ht="12">
      <c r="A73">
        <v>71</v>
      </c>
      <c r="B73" s="9"/>
      <c r="C73" s="61"/>
      <c r="E73" s="9"/>
      <c r="F73" s="61"/>
      <c r="H73">
        <f>B73-E73</f>
        <v>0</v>
      </c>
      <c r="I73">
        <f>C73-F73</f>
        <v>0</v>
      </c>
      <c r="K73">
        <f>STDEV(H72:H97)</f>
        <v>0</v>
      </c>
      <c r="L73">
        <f>STDEV(I72:I97)</f>
        <v>0</v>
      </c>
      <c r="N73">
        <v>70</v>
      </c>
      <c r="O73">
        <v>4258.5</v>
      </c>
      <c r="P73">
        <v>8425</v>
      </c>
      <c r="Q73">
        <v>529</v>
      </c>
      <c r="R73">
        <v>2071.2</v>
      </c>
      <c r="S73">
        <v>5522</v>
      </c>
      <c r="U73" s="62">
        <f>Seeing_vs_contrast!C80</f>
        <v>0.5142525788927547</v>
      </c>
      <c r="V73">
        <f>Seeing_vs_contrast!D80*180/PI()</f>
        <v>66.07874014905519</v>
      </c>
      <c r="W73">
        <f>V73*Seeing_vs_contrast!$U$24/360</f>
        <v>0.1893018241228454</v>
      </c>
      <c r="X73">
        <f>Seeing_vs_contrast!N80</f>
        <v>0</v>
      </c>
      <c r="Y73" t="e">
        <f>W73/X73*$T$2</f>
        <v>#DIV/0!</v>
      </c>
    </row>
    <row r="74" spans="1:25" ht="12">
      <c r="A74">
        <v>72</v>
      </c>
      <c r="B74" s="9"/>
      <c r="C74" s="61"/>
      <c r="E74" s="9"/>
      <c r="F74" s="61"/>
      <c r="H74">
        <f>B74-E74</f>
        <v>0</v>
      </c>
      <c r="I74">
        <f>C74-F74</f>
        <v>0</v>
      </c>
      <c r="K74">
        <f>STDEV(H73:H98)</f>
        <v>0</v>
      </c>
      <c r="L74">
        <f>STDEV(I73:I98)</f>
        <v>0</v>
      </c>
      <c r="N74">
        <v>71</v>
      </c>
      <c r="O74">
        <v>2632.3</v>
      </c>
      <c r="P74">
        <v>5146</v>
      </c>
      <c r="Q74">
        <v>463</v>
      </c>
      <c r="R74">
        <v>1206.6</v>
      </c>
      <c r="S74">
        <v>3191</v>
      </c>
      <c r="U74" s="62">
        <f>Seeing_vs_contrast!C81</f>
        <v>0.31410608557651226</v>
      </c>
      <c r="V74">
        <f>Seeing_vs_contrast!D81*180/PI()</f>
        <v>87.19598815809387</v>
      </c>
      <c r="W74">
        <f>V74*Seeing_vs_contrast!$U$24/360</f>
        <v>0.24979834024207268</v>
      </c>
      <c r="X74">
        <f>Seeing_vs_contrast!N81</f>
        <v>0</v>
      </c>
      <c r="Y74" t="e">
        <f>W74/X74*$T$2</f>
        <v>#DIV/0!</v>
      </c>
    </row>
    <row r="75" spans="1:25" ht="12">
      <c r="A75">
        <v>73</v>
      </c>
      <c r="B75" s="9"/>
      <c r="C75" s="61"/>
      <c r="E75" s="61"/>
      <c r="F75" s="61"/>
      <c r="H75">
        <f>B75-E75</f>
        <v>0</v>
      </c>
      <c r="I75">
        <f>C75-F75</f>
        <v>0</v>
      </c>
      <c r="K75">
        <f>STDEV(H74:H99)</f>
        <v>0</v>
      </c>
      <c r="L75">
        <f>STDEV(I74:I99)</f>
        <v>0</v>
      </c>
      <c r="N75">
        <v>72</v>
      </c>
      <c r="O75">
        <v>3502.4</v>
      </c>
      <c r="P75">
        <v>6776</v>
      </c>
      <c r="Q75">
        <v>576</v>
      </c>
      <c r="R75">
        <v>1595.3</v>
      </c>
      <c r="S75">
        <v>4311</v>
      </c>
      <c r="U75" s="62">
        <f>Seeing_vs_contrast!C82</f>
        <v>0.41359946285784044</v>
      </c>
      <c r="V75">
        <f>Seeing_vs_contrast!D82*180/PI()</f>
        <v>76.13474110008342</v>
      </c>
      <c r="W75">
        <f>V75*Seeing_vs_contrast!$U$24/360</f>
        <v>0.21811017184734313</v>
      </c>
      <c r="X75">
        <f>Seeing_vs_contrast!N82</f>
        <v>0</v>
      </c>
      <c r="Y75" t="e">
        <f>W75/X75*$T$2</f>
        <v>#DIV/0!</v>
      </c>
    </row>
    <row r="76" spans="1:25" ht="12">
      <c r="A76">
        <v>74</v>
      </c>
      <c r="B76" s="9"/>
      <c r="C76" s="61"/>
      <c r="E76" s="61"/>
      <c r="F76" s="61"/>
      <c r="H76">
        <f>B76-E76</f>
        <v>0</v>
      </c>
      <c r="I76">
        <f>C76-F76</f>
        <v>0</v>
      </c>
      <c r="K76">
        <f>STDEV(H75:H100)</f>
        <v>0</v>
      </c>
      <c r="L76">
        <f>STDEV(I75:I100)</f>
        <v>0</v>
      </c>
      <c r="N76">
        <v>73</v>
      </c>
      <c r="O76">
        <v>2280.1</v>
      </c>
      <c r="P76">
        <v>4600</v>
      </c>
      <c r="Q76">
        <v>297</v>
      </c>
      <c r="R76">
        <v>1128.8</v>
      </c>
      <c r="S76">
        <v>2912</v>
      </c>
      <c r="U76" s="62">
        <f>Seeing_vs_contrast!C83</f>
        <v>0.28077885613135567</v>
      </c>
      <c r="V76">
        <f>Seeing_vs_contrast!D83*180/PI()</f>
        <v>91.32120160419255</v>
      </c>
      <c r="W76">
        <f>V76*Seeing_vs_contrast!$U$24/360</f>
        <v>0.26161621734567747</v>
      </c>
      <c r="X76">
        <f>Seeing_vs_contrast!N83</f>
        <v>0</v>
      </c>
      <c r="Y76" t="e">
        <f>W76/X76*$T$2</f>
        <v>#DIV/0!</v>
      </c>
    </row>
    <row r="77" spans="1:25" ht="12">
      <c r="A77">
        <v>75</v>
      </c>
      <c r="B77" s="9"/>
      <c r="C77" s="61"/>
      <c r="E77" s="61"/>
      <c r="F77" s="61"/>
      <c r="H77">
        <f>B77-E77</f>
        <v>0</v>
      </c>
      <c r="I77">
        <f>C77-F77</f>
        <v>0</v>
      </c>
      <c r="K77">
        <f>STDEV(H76:H101)</f>
        <v>0</v>
      </c>
      <c r="L77">
        <f>STDEV(I76:I101)</f>
        <v>0</v>
      </c>
      <c r="N77">
        <v>74</v>
      </c>
      <c r="O77">
        <v>1990.2</v>
      </c>
      <c r="P77">
        <v>4105</v>
      </c>
      <c r="Q77">
        <v>292</v>
      </c>
      <c r="R77">
        <v>1003.4</v>
      </c>
      <c r="S77">
        <v>2472</v>
      </c>
      <c r="U77" s="62">
        <f>Seeing_vs_contrast!C84</f>
        <v>0.2505646096563511</v>
      </c>
      <c r="V77">
        <f>Seeing_vs_contrast!D84*180/PI()</f>
        <v>95.32607486387128</v>
      </c>
      <c r="W77">
        <f>V77*Seeing_vs_contrast!$U$24/360</f>
        <v>0.2730893448860613</v>
      </c>
      <c r="X77">
        <f>Seeing_vs_contrast!N84</f>
        <v>0</v>
      </c>
      <c r="Y77" t="e">
        <f>W77/X77*$T$2</f>
        <v>#DIV/0!</v>
      </c>
    </row>
    <row r="78" spans="1:25" ht="12">
      <c r="A78">
        <v>76</v>
      </c>
      <c r="B78" s="9"/>
      <c r="C78" s="61"/>
      <c r="E78" s="61"/>
      <c r="F78" s="61"/>
      <c r="H78">
        <f>B78-E78</f>
        <v>0</v>
      </c>
      <c r="I78">
        <f>C78-F78</f>
        <v>0</v>
      </c>
      <c r="K78">
        <f>STDEV(H77:H102)</f>
        <v>0</v>
      </c>
      <c r="L78">
        <f>STDEV(I77:I102)</f>
        <v>0</v>
      </c>
      <c r="N78">
        <v>75</v>
      </c>
      <c r="O78">
        <v>2878.7</v>
      </c>
      <c r="P78">
        <v>5937</v>
      </c>
      <c r="Q78">
        <v>318</v>
      </c>
      <c r="R78">
        <v>1485.2</v>
      </c>
      <c r="S78">
        <v>3674</v>
      </c>
      <c r="U78" s="62">
        <f>Seeing_vs_contrast!C85</f>
        <v>0.36238784105475186</v>
      </c>
      <c r="V78">
        <f>Seeing_vs_contrast!D85*180/PI()</f>
        <v>81.63553882615754</v>
      </c>
      <c r="W78">
        <f>V78*Seeing_vs_contrast!$U$24/360</f>
        <v>0.23386881133301926</v>
      </c>
      <c r="X78">
        <f>Seeing_vs_contrast!N85</f>
        <v>0</v>
      </c>
      <c r="Y78" t="e">
        <f>W78/X78*$T$2</f>
        <v>#DIV/0!</v>
      </c>
    </row>
    <row r="79" spans="1:25" ht="12">
      <c r="A79">
        <v>77</v>
      </c>
      <c r="B79" s="9"/>
      <c r="C79" s="61"/>
      <c r="E79" s="9"/>
      <c r="F79" s="61"/>
      <c r="H79">
        <f>B79-E79</f>
        <v>0</v>
      </c>
      <c r="I79">
        <f>C79-F79</f>
        <v>0</v>
      </c>
      <c r="K79">
        <f>STDEV(H78:H103)</f>
        <v>0</v>
      </c>
      <c r="L79">
        <f>STDEV(I78:I103)</f>
        <v>0</v>
      </c>
      <c r="N79">
        <v>76</v>
      </c>
      <c r="O79">
        <v>1696.9</v>
      </c>
      <c r="P79">
        <v>3493</v>
      </c>
      <c r="Q79">
        <v>120</v>
      </c>
      <c r="R79">
        <v>959</v>
      </c>
      <c r="S79">
        <v>2224</v>
      </c>
      <c r="U79" s="62">
        <f>Seeing_vs_contrast!C86</f>
        <v>0.21320881401452726</v>
      </c>
      <c r="V79">
        <f>Seeing_vs_contrast!D86*180/PI()</f>
        <v>100.73253907104352</v>
      </c>
      <c r="W79">
        <f>V79*Seeing_vs_contrast!$U$24/360</f>
        <v>0.2885777384928999</v>
      </c>
      <c r="X79">
        <f>Seeing_vs_contrast!N86</f>
        <v>0</v>
      </c>
      <c r="Y79" t="e">
        <f>W79/X79*$T$2</f>
        <v>#DIV/0!</v>
      </c>
    </row>
    <row r="80" spans="1:25" ht="12">
      <c r="A80">
        <v>78</v>
      </c>
      <c r="B80" s="61"/>
      <c r="C80" s="9"/>
      <c r="E80" s="9"/>
      <c r="F80" s="61"/>
      <c r="H80">
        <f>B80-E80</f>
        <v>0</v>
      </c>
      <c r="I80">
        <f>C80-F80</f>
        <v>0</v>
      </c>
      <c r="K80">
        <f>STDEV(H79:H104)</f>
        <v>0</v>
      </c>
      <c r="L80">
        <f>STDEV(I79:I104)</f>
        <v>0</v>
      </c>
      <c r="N80">
        <v>77</v>
      </c>
      <c r="O80">
        <v>2407</v>
      </c>
      <c r="P80">
        <v>4726</v>
      </c>
      <c r="Q80">
        <v>344</v>
      </c>
      <c r="R80">
        <v>1140.6</v>
      </c>
      <c r="S80">
        <v>3074</v>
      </c>
      <c r="U80" s="62">
        <f>Seeing_vs_contrast!C87</f>
        <v>0.28846975523408414</v>
      </c>
      <c r="V80">
        <f>Seeing_vs_contrast!D87*180/PI()</f>
        <v>90.34456336366843</v>
      </c>
      <c r="W80">
        <f>V80*Seeing_vs_contrast!$U$24/360</f>
        <v>0.25881835225287597</v>
      </c>
      <c r="X80">
        <f>Seeing_vs_contrast!N87</f>
        <v>0</v>
      </c>
      <c r="Y80" t="e">
        <f>W80/X80*$T$2</f>
        <v>#DIV/0!</v>
      </c>
    </row>
    <row r="81" spans="1:25" ht="12">
      <c r="A81">
        <v>79</v>
      </c>
      <c r="B81" s="9"/>
      <c r="C81" s="61"/>
      <c r="E81" s="61"/>
      <c r="F81" s="9"/>
      <c r="H81">
        <f>B81-E81</f>
        <v>0</v>
      </c>
      <c r="I81">
        <f>C81-F81</f>
        <v>0</v>
      </c>
      <c r="K81">
        <f>STDEV(H80:H105)</f>
        <v>0</v>
      </c>
      <c r="L81">
        <f>STDEV(I80:I105)</f>
        <v>0</v>
      </c>
      <c r="N81">
        <v>78</v>
      </c>
      <c r="O81">
        <v>1222.6</v>
      </c>
      <c r="P81">
        <v>2553</v>
      </c>
      <c r="Q81">
        <v>184</v>
      </c>
      <c r="R81">
        <v>614.8</v>
      </c>
      <c r="S81">
        <v>1478</v>
      </c>
      <c r="U81" s="62">
        <f>Seeing_vs_contrast!C88</f>
        <v>0.1558322651529024</v>
      </c>
      <c r="V81">
        <f>Seeing_vs_contrast!D88*180/PI()</f>
        <v>110.47764639109549</v>
      </c>
      <c r="W81">
        <f>V81*Seeing_vs_contrast!$U$24/360</f>
        <v>0.3164954407341571</v>
      </c>
      <c r="X81">
        <f>Seeing_vs_contrast!N88</f>
        <v>0</v>
      </c>
      <c r="Y81" t="e">
        <f>W81/X81*$T$2</f>
        <v>#DIV/0!</v>
      </c>
    </row>
    <row r="82" spans="1:25" ht="12">
      <c r="A82">
        <v>80</v>
      </c>
      <c r="B82" s="61"/>
      <c r="C82" s="9"/>
      <c r="E82" s="61"/>
      <c r="F82" s="61"/>
      <c r="H82">
        <f>B82-E82</f>
        <v>0</v>
      </c>
      <c r="I82">
        <f>C82-F82</f>
        <v>0</v>
      </c>
      <c r="K82">
        <f>STDEV(H81:H106)</f>
        <v>0</v>
      </c>
      <c r="L82">
        <f>STDEV(I81:I106)</f>
        <v>0</v>
      </c>
      <c r="N82">
        <v>79</v>
      </c>
      <c r="O82">
        <v>3290.5</v>
      </c>
      <c r="P82">
        <v>6360</v>
      </c>
      <c r="Q82">
        <v>523</v>
      </c>
      <c r="R82">
        <v>1508.6</v>
      </c>
      <c r="S82">
        <v>4101</v>
      </c>
      <c r="U82" s="62">
        <f>Seeing_vs_contrast!C89</f>
        <v>0.38820728804248306</v>
      </c>
      <c r="V82">
        <f>Seeing_vs_contrast!D89*180/PI()</f>
        <v>78.81932948119537</v>
      </c>
      <c r="W82">
        <f>V82*Seeing_vs_contrast!$U$24/360</f>
        <v>0.2258009582699828</v>
      </c>
      <c r="X82">
        <f>Seeing_vs_contrast!N89</f>
        <v>0</v>
      </c>
      <c r="Y82" t="e">
        <f>W82/X82*$T$2</f>
        <v>#DIV/0!</v>
      </c>
    </row>
    <row r="83" spans="1:25" ht="12">
      <c r="A83">
        <v>81</v>
      </c>
      <c r="B83" s="9"/>
      <c r="C83" s="61"/>
      <c r="E83" s="9"/>
      <c r="F83" s="61"/>
      <c r="H83">
        <f>B83-E83</f>
        <v>0</v>
      </c>
      <c r="I83">
        <f>C83-F83</f>
        <v>0</v>
      </c>
      <c r="K83">
        <f>STDEV(H82:H107)</f>
        <v>0</v>
      </c>
      <c r="L83">
        <f>STDEV(I82:I107)</f>
        <v>0</v>
      </c>
      <c r="N83">
        <v>80</v>
      </c>
      <c r="O83">
        <v>4077.4</v>
      </c>
      <c r="P83">
        <v>8013</v>
      </c>
      <c r="Q83">
        <v>598</v>
      </c>
      <c r="R83">
        <v>1932.5</v>
      </c>
      <c r="S83">
        <v>5166</v>
      </c>
      <c r="U83" s="62">
        <f>Seeing_vs_contrast!C90</f>
        <v>0.489104559604468</v>
      </c>
      <c r="V83">
        <f>Seeing_vs_contrast!D90*180/PI()</f>
        <v>68.52436247967127</v>
      </c>
      <c r="W83">
        <f>V83*Seeing_vs_contrast!$U$24/360</f>
        <v>0.19630802259540825</v>
      </c>
      <c r="X83">
        <f>Seeing_vs_contrast!N90</f>
        <v>0</v>
      </c>
      <c r="Y83" t="e">
        <f>W83/X83*$T$2</f>
        <v>#DIV/0!</v>
      </c>
    </row>
    <row r="84" spans="1:25" ht="12">
      <c r="A84">
        <v>82</v>
      </c>
      <c r="B84" s="9"/>
      <c r="C84" s="61"/>
      <c r="E84" s="61"/>
      <c r="F84" s="61"/>
      <c r="H84">
        <f>B84-E84</f>
        <v>0</v>
      </c>
      <c r="I84">
        <f>C84-F84</f>
        <v>0</v>
      </c>
      <c r="K84">
        <f>STDEV(H83:H108)</f>
        <v>0</v>
      </c>
      <c r="L84">
        <f>STDEV(I83:I108)</f>
        <v>0</v>
      </c>
      <c r="N84">
        <v>81</v>
      </c>
      <c r="O84">
        <v>1141.9</v>
      </c>
      <c r="P84">
        <v>2598</v>
      </c>
      <c r="Q84">
        <v>97</v>
      </c>
      <c r="R84">
        <v>669</v>
      </c>
      <c r="S84">
        <v>1451</v>
      </c>
      <c r="U84" s="62">
        <f>Seeing_vs_contrast!C91</f>
        <v>0.15857901483244827</v>
      </c>
      <c r="V84">
        <f>Seeing_vs_contrast!D91*180/PI()</f>
        <v>109.95722280011914</v>
      </c>
      <c r="W84">
        <f>V84*Seeing_vs_contrast!$U$24/360</f>
        <v>0.31500453556759134</v>
      </c>
      <c r="X84">
        <f>Seeing_vs_contrast!N91</f>
        <v>0</v>
      </c>
      <c r="Y84" t="e">
        <f>W84/X84*$T$2</f>
        <v>#DIV/0!</v>
      </c>
    </row>
    <row r="85" spans="1:25" ht="12">
      <c r="A85">
        <v>83</v>
      </c>
      <c r="B85" s="9"/>
      <c r="C85" s="61"/>
      <c r="E85" s="61"/>
      <c r="F85" s="61"/>
      <c r="H85">
        <f>B85-E85</f>
        <v>0</v>
      </c>
      <c r="I85">
        <f>C85-F85</f>
        <v>0</v>
      </c>
      <c r="K85">
        <f>STDEV(H84:H109)</f>
        <v>0</v>
      </c>
      <c r="L85">
        <f>STDEV(I84:I109)</f>
        <v>0</v>
      </c>
      <c r="N85">
        <v>82</v>
      </c>
      <c r="O85">
        <v>4585.5</v>
      </c>
      <c r="P85">
        <v>8694</v>
      </c>
      <c r="Q85">
        <v>884</v>
      </c>
      <c r="R85">
        <v>2018.7</v>
      </c>
      <c r="S85">
        <v>5464</v>
      </c>
      <c r="U85" s="62">
        <f>Seeing_vs_contrast!C92</f>
        <v>0.5306720380882622</v>
      </c>
      <c r="V85">
        <f>Seeing_vs_contrast!D92*180/PI()</f>
        <v>64.4984104373179</v>
      </c>
      <c r="W85">
        <f>V85*Seeing_vs_contrast!$U$24/360</f>
        <v>0.1847745087340747</v>
      </c>
      <c r="X85">
        <f>Seeing_vs_contrast!N92</f>
        <v>0</v>
      </c>
      <c r="Y85" t="e">
        <f>W85/X85*$T$2</f>
        <v>#DIV/0!</v>
      </c>
    </row>
    <row r="86" spans="1:25" ht="12">
      <c r="A86">
        <v>84</v>
      </c>
      <c r="B86" s="9"/>
      <c r="C86" s="61"/>
      <c r="E86" s="61"/>
      <c r="F86" s="61"/>
      <c r="H86">
        <f>B86-E86</f>
        <v>0</v>
      </c>
      <c r="I86">
        <f>C86-F86</f>
        <v>0</v>
      </c>
      <c r="K86">
        <f>STDEV(H85:H110)</f>
        <v>0</v>
      </c>
      <c r="L86">
        <f>STDEV(I85:I110)</f>
        <v>0</v>
      </c>
      <c r="N86">
        <v>83</v>
      </c>
      <c r="O86">
        <v>1871.5</v>
      </c>
      <c r="P86">
        <v>3762</v>
      </c>
      <c r="Q86">
        <v>246</v>
      </c>
      <c r="R86">
        <v>911.7</v>
      </c>
      <c r="S86">
        <v>2373</v>
      </c>
      <c r="U86" s="62">
        <f>Seeing_vs_contrast!C93</f>
        <v>0.2296282732100348</v>
      </c>
      <c r="V86">
        <f>Seeing_vs_contrast!D93*180/PI()</f>
        <v>98.28500986441455</v>
      </c>
      <c r="W86">
        <f>V86*Seeing_vs_contrast!$U$24/360</f>
        <v>0.28156607721782595</v>
      </c>
      <c r="X86">
        <f>Seeing_vs_contrast!N93</f>
        <v>0</v>
      </c>
      <c r="Y86" t="e">
        <f>W86/X86*$T$2</f>
        <v>#DIV/0!</v>
      </c>
    </row>
    <row r="87" spans="1:25" ht="12">
      <c r="A87">
        <v>85</v>
      </c>
      <c r="B87" s="61"/>
      <c r="C87" s="61"/>
      <c r="E87" s="9"/>
      <c r="F87" s="9"/>
      <c r="H87">
        <f>B87-E87</f>
        <v>0</v>
      </c>
      <c r="I87">
        <f>C87-F87</f>
        <v>0</v>
      </c>
      <c r="K87">
        <f>STDEV(H86:H111)</f>
        <v>0</v>
      </c>
      <c r="L87">
        <f>STDEV(I86:I111)</f>
        <v>0</v>
      </c>
      <c r="N87">
        <v>84</v>
      </c>
      <c r="O87">
        <v>816.3</v>
      </c>
      <c r="P87">
        <v>1654</v>
      </c>
      <c r="Q87">
        <v>152</v>
      </c>
      <c r="R87">
        <v>373.5</v>
      </c>
      <c r="S87">
        <v>939</v>
      </c>
      <c r="U87" s="62">
        <f>Seeing_vs_contrast!C94</f>
        <v>0.10095831044375267</v>
      </c>
      <c r="V87">
        <f>Seeing_vs_contrast!D94*180/PI()</f>
        <v>122.69988811875979</v>
      </c>
      <c r="W87">
        <f>V87*Seeing_vs_contrast!$U$24/360</f>
        <v>0.3515096169835554</v>
      </c>
      <c r="X87">
        <f>Seeing_vs_contrast!N94</f>
        <v>0</v>
      </c>
      <c r="Y87" t="e">
        <f>W87/X87*$T$2</f>
        <v>#DIV/0!</v>
      </c>
    </row>
    <row r="88" spans="1:25" ht="12">
      <c r="A88">
        <v>86</v>
      </c>
      <c r="B88" s="61"/>
      <c r="C88" s="61"/>
      <c r="E88" s="61"/>
      <c r="F88" s="61"/>
      <c r="H88">
        <f>B88-E88</f>
        <v>0</v>
      </c>
      <c r="I88">
        <f>C88-F88</f>
        <v>0</v>
      </c>
      <c r="K88">
        <f>STDEV(H87:H112)</f>
        <v>0</v>
      </c>
      <c r="L88">
        <f>STDEV(I87:I112)</f>
        <v>0</v>
      </c>
      <c r="N88">
        <v>85</v>
      </c>
      <c r="O88">
        <v>1733.9</v>
      </c>
      <c r="P88">
        <v>3510</v>
      </c>
      <c r="Q88">
        <v>149</v>
      </c>
      <c r="R88">
        <v>911.5</v>
      </c>
      <c r="S88">
        <v>2287</v>
      </c>
      <c r="U88" s="62">
        <f>Seeing_vs_contrast!C95</f>
        <v>0.2142464750045779</v>
      </c>
      <c r="V88">
        <f>Seeing_vs_contrast!D95*180/PI()</f>
        <v>100.5741910610984</v>
      </c>
      <c r="W88">
        <f>V88*Seeing_vs_contrast!$U$24/360</f>
        <v>0.2881241044335759</v>
      </c>
      <c r="X88">
        <f>Seeing_vs_contrast!N95</f>
        <v>0</v>
      </c>
      <c r="Y88" t="e">
        <f>W88/X88*$T$2</f>
        <v>#DIV/0!</v>
      </c>
    </row>
    <row r="89" spans="1:25" ht="12">
      <c r="A89">
        <v>87</v>
      </c>
      <c r="B89" s="61"/>
      <c r="C89" s="61"/>
      <c r="E89" s="61"/>
      <c r="F89" s="61"/>
      <c r="H89">
        <f>B89-E89</f>
        <v>0</v>
      </c>
      <c r="I89">
        <f>C89-F89</f>
        <v>0</v>
      </c>
      <c r="K89">
        <f>STDEV(H88:H113)</f>
        <v>0</v>
      </c>
      <c r="L89">
        <f>STDEV(I88:I113)</f>
        <v>0</v>
      </c>
      <c r="N89">
        <v>86</v>
      </c>
      <c r="O89">
        <v>2769.8</v>
      </c>
      <c r="P89">
        <v>5353</v>
      </c>
      <c r="Q89">
        <v>428</v>
      </c>
      <c r="R89">
        <v>1280.7</v>
      </c>
      <c r="S89">
        <v>3467</v>
      </c>
      <c r="U89" s="62">
        <f>Seeing_vs_contrast!C96</f>
        <v>0.3267411341024232</v>
      </c>
      <c r="V89">
        <f>Seeing_vs_contrast!D96*180/PI()</f>
        <v>85.69836293664352</v>
      </c>
      <c r="W89">
        <f>V89*Seeing_vs_contrast!$U$24/360</f>
        <v>0.2455079559878719</v>
      </c>
      <c r="X89">
        <f>Seeing_vs_contrast!N96</f>
        <v>0</v>
      </c>
      <c r="Y89" t="e">
        <f>W89/X89*$T$2</f>
        <v>#DIV/0!</v>
      </c>
    </row>
    <row r="90" spans="1:25" ht="12">
      <c r="A90">
        <v>88</v>
      </c>
      <c r="B90" s="61"/>
      <c r="C90" s="61"/>
      <c r="E90" s="61"/>
      <c r="F90" s="61"/>
      <c r="H90">
        <f>B90-E90</f>
        <v>0</v>
      </c>
      <c r="I90">
        <f>C90-F90</f>
        <v>0</v>
      </c>
      <c r="K90">
        <f>STDEV(H89:H114)</f>
        <v>0</v>
      </c>
      <c r="L90">
        <f>STDEV(I89:I114)</f>
        <v>0</v>
      </c>
      <c r="N90">
        <v>87</v>
      </c>
      <c r="O90">
        <v>2351.5</v>
      </c>
      <c r="P90">
        <v>4670</v>
      </c>
      <c r="Q90">
        <v>356</v>
      </c>
      <c r="R90">
        <v>1125.2</v>
      </c>
      <c r="S90">
        <v>2935</v>
      </c>
      <c r="U90" s="62">
        <f>Seeing_vs_contrast!C97</f>
        <v>0.2850515778550937</v>
      </c>
      <c r="V90">
        <f>Seeing_vs_contrast!D97*180/PI()</f>
        <v>90.776665150399</v>
      </c>
      <c r="W90">
        <f>V90*Seeing_vs_contrast!$U$24/360</f>
        <v>0.26005623385065346</v>
      </c>
      <c r="X90">
        <f>Seeing_vs_contrast!N97</f>
        <v>0</v>
      </c>
      <c r="Y90" t="e">
        <f>W90/X90*$T$2</f>
        <v>#DIV/0!</v>
      </c>
    </row>
    <row r="91" spans="1:25" ht="12">
      <c r="A91">
        <v>89</v>
      </c>
      <c r="B91" s="61"/>
      <c r="C91" s="61"/>
      <c r="E91" s="61"/>
      <c r="F91" s="61"/>
      <c r="H91">
        <f>B91-E91</f>
        <v>0</v>
      </c>
      <c r="I91">
        <f>C91-F91</f>
        <v>0</v>
      </c>
      <c r="K91">
        <f>STDEV(H90:H115)</f>
        <v>0</v>
      </c>
      <c r="L91">
        <f>STDEV(I90:I115)</f>
        <v>0</v>
      </c>
      <c r="N91">
        <v>88</v>
      </c>
      <c r="O91">
        <v>4777.4</v>
      </c>
      <c r="P91">
        <v>9250</v>
      </c>
      <c r="Q91">
        <v>823</v>
      </c>
      <c r="R91">
        <v>2191.1</v>
      </c>
      <c r="S91">
        <v>5808</v>
      </c>
      <c r="U91" s="62">
        <f>Seeing_vs_contrast!C98</f>
        <v>0.5646096563510956</v>
      </c>
      <c r="V91">
        <f>Seeing_vs_contrast!D98*180/PI()</f>
        <v>61.262058951295856</v>
      </c>
      <c r="W91">
        <f>V91*Seeing_vs_contrast!$U$24/360</f>
        <v>0.17550303596651445</v>
      </c>
      <c r="X91">
        <f>Seeing_vs_contrast!N98</f>
        <v>0</v>
      </c>
      <c r="Y91" t="e">
        <f>W91/X91*$T$2</f>
        <v>#DIV/0!</v>
      </c>
    </row>
    <row r="92" spans="1:25" ht="12">
      <c r="A92">
        <v>90</v>
      </c>
      <c r="B92" s="9"/>
      <c r="C92" s="61"/>
      <c r="E92" s="61"/>
      <c r="F92" s="61"/>
      <c r="H92">
        <f>B92-E92</f>
        <v>0</v>
      </c>
      <c r="I92">
        <f>C92-F92</f>
        <v>0</v>
      </c>
      <c r="K92">
        <f>STDEV(H91:H116)</f>
        <v>0</v>
      </c>
      <c r="L92">
        <f>STDEV(I91:I116)</f>
        <v>0</v>
      </c>
      <c r="N92">
        <v>89</v>
      </c>
      <c r="O92">
        <v>4748.8</v>
      </c>
      <c r="P92">
        <v>9569</v>
      </c>
      <c r="Q92">
        <v>699</v>
      </c>
      <c r="R92">
        <v>2325.6</v>
      </c>
      <c r="S92">
        <v>5965</v>
      </c>
      <c r="U92" s="62">
        <f>Seeing_vs_contrast!C99</f>
        <v>0.5840810596349875</v>
      </c>
      <c r="V92">
        <f>Seeing_vs_contrast!D99*180/PI()</f>
        <v>59.41743640461727</v>
      </c>
      <c r="W92">
        <f>V92*Seeing_vs_contrast!$U$24/360</f>
        <v>0.1702185766666442</v>
      </c>
      <c r="X92">
        <f>Seeing_vs_contrast!N99</f>
        <v>0</v>
      </c>
      <c r="Y92" t="e">
        <f>W92/X92*$T$2</f>
        <v>#DIV/0!</v>
      </c>
    </row>
    <row r="93" spans="1:25" ht="12">
      <c r="A93">
        <v>91</v>
      </c>
      <c r="B93" s="9"/>
      <c r="C93" s="9"/>
      <c r="E93" s="61"/>
      <c r="F93" s="61"/>
      <c r="H93">
        <f>B93-E93</f>
        <v>0</v>
      </c>
      <c r="I93">
        <f>C93-F93</f>
        <v>0</v>
      </c>
      <c r="K93">
        <f>STDEV(H92:H117)</f>
        <v>0</v>
      </c>
      <c r="L93">
        <f>STDEV(I92:I117)</f>
        <v>0</v>
      </c>
      <c r="N93">
        <v>90</v>
      </c>
      <c r="O93">
        <v>3615.8</v>
      </c>
      <c r="P93">
        <v>6926</v>
      </c>
      <c r="Q93">
        <v>583</v>
      </c>
      <c r="R93">
        <v>1638.3</v>
      </c>
      <c r="S93">
        <v>4521</v>
      </c>
      <c r="U93" s="62">
        <f>Seeing_vs_contrast!C100</f>
        <v>0.42275529512299337</v>
      </c>
      <c r="V93">
        <f>Seeing_vs_contrast!D100*180/PI()</f>
        <v>75.18471589459689</v>
      </c>
      <c r="W93">
        <f>V93*Seeing_vs_contrast!$U$24/360</f>
        <v>0.21538854755554204</v>
      </c>
      <c r="X93">
        <f>Seeing_vs_contrast!N100</f>
        <v>0</v>
      </c>
      <c r="Y93" t="e">
        <f>W93/X93*$T$2</f>
        <v>#DIV/0!</v>
      </c>
    </row>
    <row r="94" spans="1:25" ht="12">
      <c r="A94">
        <v>92</v>
      </c>
      <c r="B94" s="9"/>
      <c r="C94" s="9"/>
      <c r="E94" s="61"/>
      <c r="F94" s="9"/>
      <c r="H94">
        <f>B94-E94</f>
        <v>0</v>
      </c>
      <c r="I94">
        <f>C94-F94</f>
        <v>0</v>
      </c>
      <c r="K94">
        <f>STDEV(H93:H118)</f>
        <v>0</v>
      </c>
      <c r="L94">
        <f>STDEV(I93:I118)</f>
        <v>0</v>
      </c>
      <c r="N94">
        <v>91</v>
      </c>
      <c r="O94">
        <v>3675.7</v>
      </c>
      <c r="P94">
        <v>7244</v>
      </c>
      <c r="Q94">
        <v>583</v>
      </c>
      <c r="R94">
        <v>1730.5</v>
      </c>
      <c r="S94">
        <v>4532</v>
      </c>
      <c r="U94" s="62">
        <f>Seeing_vs_contrast!C101</f>
        <v>0.4421656595251175</v>
      </c>
      <c r="V94">
        <f>Seeing_vs_contrast!D101*180/PI()</f>
        <v>73.19838773496402</v>
      </c>
      <c r="W94">
        <f>V94*Seeing_vs_contrast!$U$24/360</f>
        <v>0.20969813119656047</v>
      </c>
      <c r="X94">
        <f>Seeing_vs_contrast!N101</f>
        <v>0</v>
      </c>
      <c r="Y94" t="e">
        <f>W94/X94*$T$2</f>
        <v>#DIV/0!</v>
      </c>
    </row>
    <row r="95" spans="1:25" ht="12">
      <c r="A95">
        <v>93</v>
      </c>
      <c r="B95" s="9"/>
      <c r="C95" s="9"/>
      <c r="E95" s="61"/>
      <c r="F95" s="61"/>
      <c r="H95">
        <f>B95-E95</f>
        <v>0</v>
      </c>
      <c r="I95">
        <f>C95-F95</f>
        <v>0</v>
      </c>
      <c r="K95">
        <f>STDEV(H94:H119)</f>
        <v>0</v>
      </c>
      <c r="L95">
        <f>STDEV(I94:I119)</f>
        <v>0</v>
      </c>
      <c r="N95">
        <v>92</v>
      </c>
      <c r="O95">
        <v>1749.5</v>
      </c>
      <c r="P95">
        <v>3530</v>
      </c>
      <c r="Q95">
        <v>283</v>
      </c>
      <c r="R95">
        <v>837.4</v>
      </c>
      <c r="S95">
        <v>2157</v>
      </c>
      <c r="U95" s="62">
        <f>Seeing_vs_contrast!C102</f>
        <v>0.21546725263993163</v>
      </c>
      <c r="V95">
        <f>Seeing_vs_contrast!D102*180/PI()</f>
        <v>100.38856104965916</v>
      </c>
      <c r="W95">
        <f>V95*Seeing_vs_contrast!$U$24/360</f>
        <v>0.2875923131237215</v>
      </c>
      <c r="X95">
        <f>Seeing_vs_contrast!N102</f>
        <v>0</v>
      </c>
      <c r="Y95" t="e">
        <f>W95/X95*$T$2</f>
        <v>#DIV/0!</v>
      </c>
    </row>
    <row r="96" spans="1:25" ht="12">
      <c r="A96">
        <v>94</v>
      </c>
      <c r="B96" s="9"/>
      <c r="C96" s="61"/>
      <c r="E96" s="61"/>
      <c r="F96" s="61"/>
      <c r="H96">
        <f>B96-E96</f>
        <v>0</v>
      </c>
      <c r="I96">
        <f>C96-F96</f>
        <v>0</v>
      </c>
      <c r="K96">
        <f>STDEV(H95:H120)</f>
        <v>0</v>
      </c>
      <c r="L96">
        <f>STDEV(I95:I120)</f>
        <v>0</v>
      </c>
      <c r="N96">
        <v>93</v>
      </c>
      <c r="O96">
        <v>1634.3</v>
      </c>
      <c r="P96">
        <v>3338</v>
      </c>
      <c r="Q96">
        <v>266</v>
      </c>
      <c r="R96">
        <v>805.3</v>
      </c>
      <c r="S96">
        <v>2046</v>
      </c>
      <c r="U96" s="62">
        <f>Seeing_vs_contrast!C103</f>
        <v>0.20374778734053592</v>
      </c>
      <c r="V96">
        <f>Seeing_vs_contrast!D103*180/PI()</f>
        <v>102.20103691043295</v>
      </c>
      <c r="W96">
        <f>V96*Seeing_vs_contrast!$U$24/360</f>
        <v>0.29278467886570075</v>
      </c>
      <c r="X96">
        <f>Seeing_vs_contrast!N103</f>
        <v>0</v>
      </c>
      <c r="Y96" t="e">
        <f>W96/X96*$T$2</f>
        <v>#DIV/0!</v>
      </c>
    </row>
    <row r="97" spans="1:25" ht="12">
      <c r="A97">
        <v>95</v>
      </c>
      <c r="B97" s="9"/>
      <c r="C97" s="9"/>
      <c r="E97" s="61"/>
      <c r="F97" s="61"/>
      <c r="H97">
        <f>B97-E97</f>
        <v>0</v>
      </c>
      <c r="I97">
        <f>C97-F97</f>
        <v>0</v>
      </c>
      <c r="K97">
        <f>STDEV(H96:H121)</f>
        <v>0</v>
      </c>
      <c r="L97">
        <f>STDEV(I96:I121)</f>
        <v>0</v>
      </c>
      <c r="N97">
        <v>94</v>
      </c>
      <c r="O97">
        <v>3131.8</v>
      </c>
      <c r="P97">
        <v>6157</v>
      </c>
      <c r="Q97">
        <v>503</v>
      </c>
      <c r="R97">
        <v>1467.1</v>
      </c>
      <c r="S97">
        <v>3857</v>
      </c>
      <c r="U97" s="62">
        <f>Seeing_vs_contrast!C104</f>
        <v>0.3758163950436428</v>
      </c>
      <c r="V97">
        <f>Seeing_vs_contrast!D104*180/PI()</f>
        <v>80.15900976726482</v>
      </c>
      <c r="W97">
        <f>V97*Seeing_vs_contrast!$U$24/360</f>
        <v>0.2296388631895122</v>
      </c>
      <c r="X97">
        <f>Seeing_vs_contrast!N104</f>
        <v>0</v>
      </c>
      <c r="Y97" t="e">
        <f>W97/X97*$T$2</f>
        <v>#DIV/0!</v>
      </c>
    </row>
    <row r="98" spans="1:25" ht="12">
      <c r="A98">
        <v>96</v>
      </c>
      <c r="B98" s="9"/>
      <c r="C98" s="9"/>
      <c r="E98" s="61"/>
      <c r="F98" s="61"/>
      <c r="H98">
        <f>B98-E98</f>
        <v>0</v>
      </c>
      <c r="I98">
        <f>C98-F98</f>
        <v>0</v>
      </c>
      <c r="K98">
        <f>STDEV(H97:H122)</f>
        <v>0</v>
      </c>
      <c r="L98">
        <f>STDEV(I97:I122)</f>
        <v>0</v>
      </c>
      <c r="N98">
        <v>95</v>
      </c>
      <c r="O98">
        <v>2944.2</v>
      </c>
      <c r="P98">
        <v>5832</v>
      </c>
      <c r="Q98">
        <v>392</v>
      </c>
      <c r="R98">
        <v>1417.9</v>
      </c>
      <c r="S98">
        <v>3751</v>
      </c>
      <c r="U98" s="62">
        <f>Seeing_vs_contrast!C105</f>
        <v>0.35597875846914484</v>
      </c>
      <c r="V98">
        <f>Seeing_vs_contrast!D105*180/PI()</f>
        <v>82.34997106043306</v>
      </c>
      <c r="W98">
        <f>V98*Seeing_vs_contrast!$U$24/360</f>
        <v>0.2359155108441698</v>
      </c>
      <c r="X98">
        <f>Seeing_vs_contrast!N105</f>
        <v>0</v>
      </c>
      <c r="Y98" t="e">
        <f>W98/X98*$T$2</f>
        <v>#DIV/0!</v>
      </c>
    </row>
    <row r="99" spans="1:25" ht="12">
      <c r="A99">
        <v>97</v>
      </c>
      <c r="B99" s="61"/>
      <c r="C99" s="9"/>
      <c r="E99" s="61"/>
      <c r="F99" s="61"/>
      <c r="H99">
        <f>B99-E99</f>
        <v>0</v>
      </c>
      <c r="I99">
        <f>C99-F99</f>
        <v>0</v>
      </c>
      <c r="K99">
        <f>STDEV(H98:H123)</f>
        <v>0</v>
      </c>
      <c r="L99">
        <f>STDEV(I98:I123)</f>
        <v>0</v>
      </c>
      <c r="N99">
        <v>96</v>
      </c>
      <c r="O99">
        <v>705.2</v>
      </c>
      <c r="P99">
        <v>1562</v>
      </c>
      <c r="Q99">
        <v>100</v>
      </c>
      <c r="R99">
        <v>387.1</v>
      </c>
      <c r="S99">
        <v>842</v>
      </c>
      <c r="U99" s="62">
        <f>Seeing_vs_contrast!C106</f>
        <v>0.09534273332112556</v>
      </c>
      <c r="V99">
        <f>Seeing_vs_contrast!D106*180/PI()</f>
        <v>124.22161475779022</v>
      </c>
      <c r="W99">
        <f>V99*Seeing_vs_contrast!$U$24/360</f>
        <v>0.3558690467779944</v>
      </c>
      <c r="X99">
        <f>Seeing_vs_contrast!N106</f>
        <v>0</v>
      </c>
      <c r="Y99" t="e">
        <f>W99/X99*$T$2</f>
        <v>#DIV/0!</v>
      </c>
    </row>
    <row r="100" spans="1:25" ht="12">
      <c r="A100">
        <v>98</v>
      </c>
      <c r="B100" s="9"/>
      <c r="C100" s="61"/>
      <c r="E100" s="61"/>
      <c r="F100" s="61"/>
      <c r="H100">
        <f>B100-E100</f>
        <v>0</v>
      </c>
      <c r="I100">
        <f>C100-F100</f>
        <v>0</v>
      </c>
      <c r="K100">
        <f>STDEV(H99:H124)</f>
        <v>0</v>
      </c>
      <c r="L100">
        <f>STDEV(I99:I124)</f>
        <v>0</v>
      </c>
      <c r="N100">
        <v>97</v>
      </c>
      <c r="O100">
        <v>2124.7</v>
      </c>
      <c r="P100">
        <v>4411</v>
      </c>
      <c r="Q100">
        <v>269</v>
      </c>
      <c r="R100">
        <v>1083.1</v>
      </c>
      <c r="S100">
        <v>2700</v>
      </c>
      <c r="U100" s="62">
        <f>Seeing_vs_contrast!C107</f>
        <v>0.269242507477263</v>
      </c>
      <c r="V100">
        <f>Seeing_vs_contrast!D107*180/PI()</f>
        <v>92.81713942459545</v>
      </c>
      <c r="W100">
        <f>V100*Seeing_vs_contrast!$U$24/360</f>
        <v>0.2659017675474192</v>
      </c>
      <c r="X100">
        <f>Seeing_vs_contrast!N107</f>
        <v>0</v>
      </c>
      <c r="Y100" t="e">
        <f>W100/X100*$T$2</f>
        <v>#DIV/0!</v>
      </c>
    </row>
    <row r="101" spans="1:25" ht="12">
      <c r="A101">
        <v>99</v>
      </c>
      <c r="B101" s="9"/>
      <c r="C101" s="9"/>
      <c r="E101" s="9"/>
      <c r="F101" s="61"/>
      <c r="H101">
        <f>B101-E101</f>
        <v>0</v>
      </c>
      <c r="I101">
        <f>C101-F101</f>
        <v>0</v>
      </c>
      <c r="K101">
        <f>STDEV(H100:H125)</f>
        <v>0</v>
      </c>
      <c r="L101">
        <f>STDEV(I100:I125)</f>
        <v>0</v>
      </c>
      <c r="N101">
        <v>98</v>
      </c>
      <c r="O101">
        <v>2530</v>
      </c>
      <c r="P101">
        <v>4929</v>
      </c>
      <c r="Q101">
        <v>434</v>
      </c>
      <c r="R101">
        <v>1161.9</v>
      </c>
      <c r="S101">
        <v>3085</v>
      </c>
      <c r="U101" s="62">
        <f>Seeing_vs_contrast!C108</f>
        <v>0.30086064823292435</v>
      </c>
      <c r="V101">
        <f>Seeing_vs_contrast!D108*180/PI()</f>
        <v>88.80321216693444</v>
      </c>
      <c r="W101">
        <f>V101*Seeing_vs_contrast!$U$24/360</f>
        <v>0.25440270218906574</v>
      </c>
      <c r="X101">
        <f>Seeing_vs_contrast!N108</f>
        <v>0</v>
      </c>
      <c r="Y101" t="e">
        <f>W101/X101*$T$2</f>
        <v>#DIV/0!</v>
      </c>
    </row>
    <row r="102" spans="1:25" ht="12">
      <c r="A102">
        <v>100</v>
      </c>
      <c r="B102" s="9"/>
      <c r="C102" s="61"/>
      <c r="E102" s="61"/>
      <c r="F102" s="61"/>
      <c r="H102">
        <f>B102-E102</f>
        <v>0</v>
      </c>
      <c r="I102">
        <f>C102-F102</f>
        <v>0</v>
      </c>
      <c r="K102">
        <f>STDEV(H101:H126)</f>
        <v>0</v>
      </c>
      <c r="L102">
        <f>STDEV(I101:I126)</f>
        <v>0</v>
      </c>
      <c r="N102">
        <v>99</v>
      </c>
      <c r="O102">
        <v>2867.4</v>
      </c>
      <c r="P102">
        <v>5952</v>
      </c>
      <c r="Q102">
        <v>302</v>
      </c>
      <c r="R102">
        <v>1492.9</v>
      </c>
      <c r="S102">
        <v>3750</v>
      </c>
      <c r="U102" s="62">
        <f>Seeing_vs_contrast!C109</f>
        <v>0.36330342428126716</v>
      </c>
      <c r="V102">
        <f>Seeing_vs_contrast!D109*180/PI()</f>
        <v>81.534004633434</v>
      </c>
      <c r="W102">
        <f>V102*Seeing_vs_contrast!$U$24/360</f>
        <v>0.2335779370238231</v>
      </c>
      <c r="X102">
        <f>Seeing_vs_contrast!N109</f>
        <v>0</v>
      </c>
      <c r="Y102" t="e">
        <f>W102/X102*$T$2</f>
        <v>#DIV/0!</v>
      </c>
    </row>
    <row r="103" spans="1:25" ht="12">
      <c r="A103">
        <v>101</v>
      </c>
      <c r="B103" s="61"/>
      <c r="C103" s="9"/>
      <c r="E103" s="61"/>
      <c r="F103" s="61"/>
      <c r="H103">
        <f>B103-E103</f>
        <v>0</v>
      </c>
      <c r="I103">
        <f>C103-F103</f>
        <v>0</v>
      </c>
      <c r="K103">
        <f>STDEV(H102:H127)</f>
        <v>0</v>
      </c>
      <c r="L103">
        <f>STDEV(I102:I127)</f>
        <v>0</v>
      </c>
      <c r="N103">
        <v>100</v>
      </c>
      <c r="O103">
        <v>2286.8</v>
      </c>
      <c r="P103">
        <v>4522</v>
      </c>
      <c r="Q103">
        <v>397</v>
      </c>
      <c r="R103">
        <v>1075.2</v>
      </c>
      <c r="S103">
        <v>2854</v>
      </c>
      <c r="U103" s="62">
        <f>Seeing_vs_contrast!C110</f>
        <v>0.2760178233534762</v>
      </c>
      <c r="V103">
        <f>Seeing_vs_contrast!D110*180/PI()</f>
        <v>91.93392468979056</v>
      </c>
      <c r="W103">
        <f>V103*Seeing_vs_contrast!$U$24/360</f>
        <v>0.2633715413352729</v>
      </c>
      <c r="X103">
        <f>Seeing_vs_contrast!N110</f>
        <v>0</v>
      </c>
      <c r="Y103" t="e">
        <f>W103/X103*$T$2</f>
        <v>#DIV/0!</v>
      </c>
    </row>
    <row r="104" spans="1:25" ht="12">
      <c r="A104">
        <v>102</v>
      </c>
      <c r="B104" s="9"/>
      <c r="C104" s="61"/>
      <c r="E104" s="61"/>
      <c r="F104" s="61"/>
      <c r="H104">
        <f>B104-E104</f>
        <v>0</v>
      </c>
      <c r="I104">
        <f>C104-F104</f>
        <v>0</v>
      </c>
      <c r="K104">
        <f>STDEV(H103:H128)</f>
        <v>0</v>
      </c>
      <c r="L104">
        <f>STDEV(I103:I128)</f>
        <v>0</v>
      </c>
      <c r="N104">
        <v>101</v>
      </c>
      <c r="O104">
        <v>1903.3</v>
      </c>
      <c r="P104">
        <v>4031</v>
      </c>
      <c r="Q104">
        <v>122</v>
      </c>
      <c r="R104">
        <v>1082.5</v>
      </c>
      <c r="S104">
        <v>2618</v>
      </c>
      <c r="U104" s="62">
        <f>Seeing_vs_contrast!C111</f>
        <v>0.24604773240554234</v>
      </c>
      <c r="V104">
        <f>Seeing_vs_contrast!D111*180/PI()</f>
        <v>95.95049405061933</v>
      </c>
      <c r="W104">
        <f>V104*Seeing_vs_contrast!$U$24/360</f>
        <v>0.27487817576876383</v>
      </c>
      <c r="X104">
        <f>Seeing_vs_contrast!N111</f>
        <v>0</v>
      </c>
      <c r="Y104" t="e">
        <f>W104/X104*$T$2</f>
        <v>#DIV/0!</v>
      </c>
    </row>
    <row r="105" spans="1:25" ht="12">
      <c r="A105">
        <v>103</v>
      </c>
      <c r="B105" s="9"/>
      <c r="C105" s="61"/>
      <c r="E105" s="9"/>
      <c r="F105" s="61"/>
      <c r="H105">
        <f>B105-E105</f>
        <v>0</v>
      </c>
      <c r="I105">
        <f>C105-F105</f>
        <v>0</v>
      </c>
      <c r="K105">
        <f>STDEV(H104:H129)</f>
        <v>0</v>
      </c>
      <c r="L105">
        <f>STDEV(I104:I129)</f>
        <v>0</v>
      </c>
      <c r="N105">
        <v>102</v>
      </c>
      <c r="O105">
        <v>5018.4</v>
      </c>
      <c r="P105">
        <v>9767</v>
      </c>
      <c r="Q105">
        <v>777</v>
      </c>
      <c r="R105">
        <v>2336.4</v>
      </c>
      <c r="S105">
        <v>6328</v>
      </c>
      <c r="U105" s="62">
        <f>Seeing_vs_contrast!C112</f>
        <v>0.5961667582249893</v>
      </c>
      <c r="V105">
        <f>Seeing_vs_contrast!D112*180/PI()</f>
        <v>58.274897986443335</v>
      </c>
      <c r="W105">
        <f>V105*Seeing_vs_contrast!$U$24/360</f>
        <v>0.166945442127413</v>
      </c>
      <c r="X105">
        <f>Seeing_vs_contrast!N112</f>
        <v>0</v>
      </c>
      <c r="Y105" t="e">
        <f>W105/X105*$T$2</f>
        <v>#DIV/0!</v>
      </c>
    </row>
    <row r="106" spans="1:25" ht="12">
      <c r="A106">
        <v>104</v>
      </c>
      <c r="B106" s="9"/>
      <c r="C106" s="9"/>
      <c r="E106" s="9"/>
      <c r="F106" s="61"/>
      <c r="H106">
        <f>B106-E106</f>
        <v>0</v>
      </c>
      <c r="I106">
        <f>C106-F106</f>
        <v>0</v>
      </c>
      <c r="K106">
        <f>STDEV(H105:H130)</f>
        <v>0</v>
      </c>
      <c r="L106">
        <f>STDEV(I105:I130)</f>
        <v>0</v>
      </c>
      <c r="N106">
        <v>103</v>
      </c>
      <c r="O106">
        <v>2643.4</v>
      </c>
      <c r="P106">
        <v>5428</v>
      </c>
      <c r="Q106">
        <v>272</v>
      </c>
      <c r="R106">
        <v>1366.4</v>
      </c>
      <c r="S106">
        <v>3541</v>
      </c>
      <c r="U106" s="62">
        <f>Seeing_vs_contrast!C113</f>
        <v>0.3313190502349997</v>
      </c>
      <c r="V106">
        <f>Seeing_vs_contrast!D113*180/PI()</f>
        <v>85.16371388759396</v>
      </c>
      <c r="W106">
        <f>V106*Seeing_vs_contrast!$U$24/360</f>
        <v>0.24397629784756344</v>
      </c>
      <c r="X106">
        <f>Seeing_vs_contrast!N113</f>
        <v>0</v>
      </c>
      <c r="Y106" t="e">
        <f>W106/X106*$T$2</f>
        <v>#DIV/0!</v>
      </c>
    </row>
    <row r="107" spans="1:25" ht="12">
      <c r="A107">
        <v>105</v>
      </c>
      <c r="B107" s="9"/>
      <c r="C107" s="9"/>
      <c r="E107" s="9"/>
      <c r="F107" s="9"/>
      <c r="H107">
        <f>B107-E107</f>
        <v>0</v>
      </c>
      <c r="I107">
        <f>C107-F107</f>
        <v>0</v>
      </c>
      <c r="K107">
        <f>STDEV(H106:H131)</f>
        <v>0</v>
      </c>
      <c r="L107">
        <f>STDEV(I106:I131)</f>
        <v>0</v>
      </c>
      <c r="N107">
        <v>104</v>
      </c>
      <c r="O107">
        <v>1624.3</v>
      </c>
      <c r="P107">
        <v>3379</v>
      </c>
      <c r="Q107">
        <v>169</v>
      </c>
      <c r="R107">
        <v>849.3</v>
      </c>
      <c r="S107">
        <v>2136</v>
      </c>
      <c r="U107" s="62">
        <f>Seeing_vs_contrast!C114</f>
        <v>0.20625038149301106</v>
      </c>
      <c r="V107">
        <f>Seeing_vs_contrast!D114*180/PI()</f>
        <v>101.8081483019566</v>
      </c>
      <c r="W107">
        <f>V107*Seeing_vs_contrast!$U$24/360</f>
        <v>0.2916591348542094</v>
      </c>
      <c r="X107">
        <f>Seeing_vs_contrast!N114</f>
        <v>0</v>
      </c>
      <c r="Y107" t="e">
        <f>W107/X107*$T$2</f>
        <v>#DIV/0!</v>
      </c>
    </row>
    <row r="108" spans="1:25" ht="12">
      <c r="A108">
        <v>106</v>
      </c>
      <c r="B108" s="9"/>
      <c r="C108" s="61"/>
      <c r="E108" s="61"/>
      <c r="F108" s="61"/>
      <c r="H108">
        <f>B108-E108</f>
        <v>0</v>
      </c>
      <c r="I108">
        <f>C108-F108</f>
        <v>0</v>
      </c>
      <c r="K108">
        <f>STDEV(H107:H132)</f>
        <v>0</v>
      </c>
      <c r="L108">
        <f>STDEV(I107:I132)</f>
        <v>0</v>
      </c>
      <c r="N108">
        <v>105</v>
      </c>
      <c r="O108">
        <v>2963.1</v>
      </c>
      <c r="P108">
        <v>5958</v>
      </c>
      <c r="Q108">
        <v>519</v>
      </c>
      <c r="R108">
        <v>1428.1</v>
      </c>
      <c r="S108">
        <v>3726</v>
      </c>
      <c r="U108" s="62">
        <f>Seeing_vs_contrast!C115</f>
        <v>0.3636696575718733</v>
      </c>
      <c r="V108">
        <f>Seeing_vs_contrast!D115*180/PI()</f>
        <v>81.49342724479942</v>
      </c>
      <c r="W108">
        <f>V108*Seeing_vs_contrast!$U$24/360</f>
        <v>0.23346169125900768</v>
      </c>
      <c r="X108">
        <f>Seeing_vs_contrast!N115</f>
        <v>0</v>
      </c>
      <c r="Y108" t="e">
        <f>W108/X108*$T$2</f>
        <v>#DIV/0!</v>
      </c>
    </row>
    <row r="109" spans="1:25" ht="12">
      <c r="A109">
        <v>107</v>
      </c>
      <c r="B109" s="9"/>
      <c r="C109" s="9"/>
      <c r="E109" s="9"/>
      <c r="F109" s="61"/>
      <c r="H109">
        <f>B109-E109</f>
        <v>0</v>
      </c>
      <c r="I109">
        <f>C109-F109</f>
        <v>0</v>
      </c>
      <c r="K109">
        <f>STDEV(H108:H133)</f>
        <v>0</v>
      </c>
      <c r="L109">
        <f>STDEV(I108:I133)</f>
        <v>0</v>
      </c>
      <c r="N109">
        <v>106</v>
      </c>
      <c r="O109">
        <v>3154.5</v>
      </c>
      <c r="P109">
        <v>6197</v>
      </c>
      <c r="Q109">
        <v>478</v>
      </c>
      <c r="R109">
        <v>1481.2</v>
      </c>
      <c r="S109">
        <v>3963</v>
      </c>
      <c r="U109" s="62">
        <f>Seeing_vs_contrast!C116</f>
        <v>0.3782579503143502</v>
      </c>
      <c r="V109">
        <f>Seeing_vs_contrast!D116*180/PI()</f>
        <v>79.89336758535387</v>
      </c>
      <c r="W109">
        <f>V109*Seeing_vs_contrast!$U$24/360</f>
        <v>0.22887785368045857</v>
      </c>
      <c r="X109">
        <f>Seeing_vs_contrast!N116</f>
        <v>0</v>
      </c>
      <c r="Y109" t="e">
        <f>W109/X109*$T$2</f>
        <v>#DIV/0!</v>
      </c>
    </row>
    <row r="110" spans="1:25" ht="12">
      <c r="A110">
        <v>108</v>
      </c>
      <c r="B110" s="9"/>
      <c r="C110" s="9"/>
      <c r="E110" s="9"/>
      <c r="F110" s="9"/>
      <c r="H110">
        <f>B110-E110</f>
        <v>0</v>
      </c>
      <c r="I110">
        <f>C110-F110</f>
        <v>0</v>
      </c>
      <c r="K110">
        <f>STDEV(H109:H134)</f>
        <v>0</v>
      </c>
      <c r="L110">
        <f>STDEV(I109:I134)</f>
        <v>0</v>
      </c>
      <c r="N110">
        <v>107</v>
      </c>
      <c r="O110">
        <v>3954.6</v>
      </c>
      <c r="P110">
        <v>7831</v>
      </c>
      <c r="Q110">
        <v>622</v>
      </c>
      <c r="R110">
        <v>1870.4</v>
      </c>
      <c r="S110">
        <v>4859</v>
      </c>
      <c r="U110" s="62">
        <f>Seeing_vs_contrast!C117</f>
        <v>0.4779954831227492</v>
      </c>
      <c r="V110">
        <f>Seeing_vs_contrast!D117*180/PI()</f>
        <v>69.61632891187135</v>
      </c>
      <c r="W110">
        <f>V110*Seeing_vs_contrast!$U$24/360</f>
        <v>0.19943627893065477</v>
      </c>
      <c r="X110">
        <f>Seeing_vs_contrast!N117</f>
        <v>0</v>
      </c>
      <c r="Y110" t="e">
        <f>W110/X110*$T$2</f>
        <v>#DIV/0!</v>
      </c>
    </row>
    <row r="111" spans="1:25" ht="12">
      <c r="A111">
        <v>109</v>
      </c>
      <c r="B111" s="9"/>
      <c r="C111" s="9"/>
      <c r="E111" s="9"/>
      <c r="F111" s="61"/>
      <c r="H111">
        <f>B111-E111</f>
        <v>0</v>
      </c>
      <c r="I111">
        <f>C111-F111</f>
        <v>0</v>
      </c>
      <c r="K111">
        <f>STDEV(H110:H135)</f>
        <v>0</v>
      </c>
      <c r="L111">
        <f>STDEV(I110:I135)</f>
        <v>0</v>
      </c>
      <c r="N111">
        <v>108</v>
      </c>
      <c r="O111">
        <v>3308.9</v>
      </c>
      <c r="P111">
        <v>6464</v>
      </c>
      <c r="Q111">
        <v>474</v>
      </c>
      <c r="R111">
        <v>1562.4</v>
      </c>
      <c r="S111">
        <v>4176</v>
      </c>
      <c r="U111" s="62">
        <f>Seeing_vs_contrast!C118</f>
        <v>0.3945553317463224</v>
      </c>
      <c r="V111">
        <f>Seeing_vs_contrast!D118*180/PI()</f>
        <v>78.1408525063551</v>
      </c>
      <c r="W111">
        <f>V111*Seeing_vs_contrast!$U$24/360</f>
        <v>0.22385726308643522</v>
      </c>
      <c r="X111">
        <f>Seeing_vs_contrast!N118</f>
        <v>0</v>
      </c>
      <c r="Y111" t="e">
        <f>W111/X111*$T$2</f>
        <v>#DIV/0!</v>
      </c>
    </row>
    <row r="112" spans="1:25" ht="12">
      <c r="A112">
        <v>110</v>
      </c>
      <c r="B112" s="9"/>
      <c r="C112" s="9"/>
      <c r="E112" s="61"/>
      <c r="F112" s="61"/>
      <c r="H112">
        <f>B112-E112</f>
        <v>0</v>
      </c>
      <c r="I112">
        <f>C112-F112</f>
        <v>0</v>
      </c>
      <c r="K112">
        <f>STDEV(H111:H136)</f>
        <v>0</v>
      </c>
      <c r="L112">
        <f>STDEV(I111:I136)</f>
        <v>0</v>
      </c>
      <c r="N112">
        <v>109</v>
      </c>
      <c r="O112">
        <v>446.6</v>
      </c>
      <c r="P112">
        <v>1034</v>
      </c>
      <c r="Q112">
        <v>17</v>
      </c>
      <c r="R112">
        <v>264.7</v>
      </c>
      <c r="S112">
        <v>534</v>
      </c>
      <c r="U112" s="62">
        <f>Seeing_vs_contrast!C119</f>
        <v>0.06311420374778734</v>
      </c>
      <c r="V112">
        <f>Seeing_vs_contrast!D119*180/PI()</f>
        <v>134.6830973772037</v>
      </c>
      <c r="W112">
        <f>V112*Seeing_vs_contrast!$U$24/360</f>
        <v>0.38583901500706835</v>
      </c>
      <c r="X112">
        <f>Seeing_vs_contrast!N119</f>
        <v>0</v>
      </c>
      <c r="Y112" t="e">
        <f>W112/X112*$T$2</f>
        <v>#DIV/0!</v>
      </c>
    </row>
    <row r="113" spans="1:25" ht="12">
      <c r="A113">
        <v>111</v>
      </c>
      <c r="B113" s="9"/>
      <c r="C113" s="61"/>
      <c r="E113" s="61"/>
      <c r="F113" s="61"/>
      <c r="H113">
        <f>B113-E113</f>
        <v>0</v>
      </c>
      <c r="I113">
        <f>C113-F113</f>
        <v>0</v>
      </c>
      <c r="K113">
        <f>STDEV(H112:H137)</f>
        <v>0</v>
      </c>
      <c r="L113">
        <f>STDEV(I112:I137)</f>
        <v>0</v>
      </c>
      <c r="N113">
        <v>110</v>
      </c>
      <c r="O113">
        <v>2349.1</v>
      </c>
      <c r="P113">
        <v>4643</v>
      </c>
      <c r="Q113">
        <v>402</v>
      </c>
      <c r="R113">
        <v>1101.8</v>
      </c>
      <c r="S113">
        <v>2889</v>
      </c>
      <c r="U113" s="62">
        <f>Seeing_vs_contrast!C120</f>
        <v>0.2834035280473662</v>
      </c>
      <c r="V113">
        <f>Seeing_vs_contrast!D120*180/PI()</f>
        <v>90.98611289222123</v>
      </c>
      <c r="W113">
        <f>V113*Seeing_vs_contrast!$U$24/360</f>
        <v>0.260656257996028</v>
      </c>
      <c r="X113">
        <f>Seeing_vs_contrast!N120</f>
        <v>0</v>
      </c>
      <c r="Y113" t="e">
        <f>W113/X113*$T$2</f>
        <v>#DIV/0!</v>
      </c>
    </row>
    <row r="114" spans="1:25" ht="12">
      <c r="A114">
        <v>112</v>
      </c>
      <c r="B114" s="9"/>
      <c r="C114" s="61"/>
      <c r="E114" s="61"/>
      <c r="F114" s="61"/>
      <c r="H114">
        <f>B114-E114</f>
        <v>0</v>
      </c>
      <c r="I114">
        <f>C114-F114</f>
        <v>0</v>
      </c>
      <c r="K114">
        <f>STDEV(H113:H138)</f>
        <v>0</v>
      </c>
      <c r="L114">
        <f>STDEV(I113:I138)</f>
        <v>0</v>
      </c>
      <c r="N114">
        <v>111</v>
      </c>
      <c r="O114">
        <v>3504.3</v>
      </c>
      <c r="P114">
        <v>6799</v>
      </c>
      <c r="Q114">
        <v>544</v>
      </c>
      <c r="R114">
        <v>1627.1</v>
      </c>
      <c r="S114">
        <v>4420</v>
      </c>
      <c r="U114" s="62">
        <f>Seeing_vs_contrast!C121</f>
        <v>0.41500335713849723</v>
      </c>
      <c r="V114">
        <f>Seeing_vs_contrast!D121*180/PI()</f>
        <v>75.98849034155208</v>
      </c>
      <c r="W114">
        <f>V114*Seeing_vs_contrast!$U$24/360</f>
        <v>0.2176911938930589</v>
      </c>
      <c r="X114">
        <f>Seeing_vs_contrast!N121</f>
        <v>0</v>
      </c>
      <c r="Y114" t="e">
        <f>W114/X114*$T$2</f>
        <v>#DIV/0!</v>
      </c>
    </row>
    <row r="115" spans="1:25" ht="12">
      <c r="A115">
        <v>113</v>
      </c>
      <c r="B115" s="9"/>
      <c r="C115" s="61"/>
      <c r="E115" s="61"/>
      <c r="F115" s="61"/>
      <c r="H115">
        <f>B115-E115</f>
        <v>0</v>
      </c>
      <c r="I115">
        <f>C115-F115</f>
        <v>0</v>
      </c>
      <c r="K115">
        <f>STDEV(H114:H139)</f>
        <v>0</v>
      </c>
      <c r="L115">
        <f>STDEV(I114:I139)</f>
        <v>0</v>
      </c>
      <c r="N115">
        <v>112</v>
      </c>
      <c r="O115">
        <v>2672.7</v>
      </c>
      <c r="P115">
        <v>5229</v>
      </c>
      <c r="Q115">
        <v>404</v>
      </c>
      <c r="R115">
        <v>1244.2</v>
      </c>
      <c r="S115">
        <v>3353</v>
      </c>
      <c r="U115" s="62">
        <f>Seeing_vs_contrast!C122</f>
        <v>0.31917231276323016</v>
      </c>
      <c r="V115">
        <f>Seeing_vs_contrast!D122*180/PI()</f>
        <v>86.59150250756447</v>
      </c>
      <c r="W115">
        <f>V115*Seeing_vs_contrast!$U$24/360</f>
        <v>0.24806661478781647</v>
      </c>
      <c r="X115">
        <f>Seeing_vs_contrast!N122</f>
        <v>0</v>
      </c>
      <c r="Y115" t="e">
        <f>W115/X115*$T$2</f>
        <v>#DIV/0!</v>
      </c>
    </row>
    <row r="116" spans="1:25" ht="12">
      <c r="A116">
        <v>114</v>
      </c>
      <c r="B116" s="9"/>
      <c r="C116" s="9"/>
      <c r="E116" s="61"/>
      <c r="F116" s="61"/>
      <c r="H116">
        <f>B116-E116</f>
        <v>0</v>
      </c>
      <c r="I116">
        <f>C116-F116</f>
        <v>0</v>
      </c>
      <c r="K116">
        <f>STDEV(H115:H140)</f>
        <v>0</v>
      </c>
      <c r="L116">
        <f>STDEV(I115:I140)</f>
        <v>0</v>
      </c>
      <c r="N116">
        <v>113</v>
      </c>
      <c r="O116">
        <v>1854.4</v>
      </c>
      <c r="P116">
        <v>3810</v>
      </c>
      <c r="Q116">
        <v>225</v>
      </c>
      <c r="R116">
        <v>944.9</v>
      </c>
      <c r="S116">
        <v>2388</v>
      </c>
      <c r="U116" s="62">
        <f>Seeing_vs_contrast!C123</f>
        <v>0.23255813953488372</v>
      </c>
      <c r="V116">
        <f>Seeing_vs_contrast!D123*180/PI()</f>
        <v>97.86062189400288</v>
      </c>
      <c r="W116">
        <f>V116*Seeing_vs_contrast!$U$24/360</f>
        <v>0.280350294096757</v>
      </c>
      <c r="X116">
        <f>Seeing_vs_contrast!N123</f>
        <v>0</v>
      </c>
      <c r="Y116" t="e">
        <f>W116/X116*$T$2</f>
        <v>#DIV/0!</v>
      </c>
    </row>
    <row r="117" spans="1:25" ht="12">
      <c r="A117">
        <v>115</v>
      </c>
      <c r="B117" s="9"/>
      <c r="C117" s="61"/>
      <c r="E117" s="61"/>
      <c r="F117" s="9"/>
      <c r="H117">
        <f>B117-E117</f>
        <v>0</v>
      </c>
      <c r="I117">
        <f>C117-F117</f>
        <v>0</v>
      </c>
      <c r="K117">
        <f>STDEV(H116:H141)</f>
        <v>0</v>
      </c>
      <c r="L117">
        <f>STDEV(I116:I141)</f>
        <v>0</v>
      </c>
      <c r="N117">
        <v>114</v>
      </c>
      <c r="O117">
        <v>3395.6</v>
      </c>
      <c r="P117">
        <v>6820</v>
      </c>
      <c r="Q117">
        <v>546</v>
      </c>
      <c r="R117">
        <v>1635.6</v>
      </c>
      <c r="S117">
        <v>4201</v>
      </c>
      <c r="U117" s="62">
        <f>Seeing_vs_contrast!C124</f>
        <v>0.4162851736556186</v>
      </c>
      <c r="V117">
        <f>Seeing_vs_contrast!D124*180/PI()</f>
        <v>75.85514339145081</v>
      </c>
      <c r="W117">
        <f>V117*Seeing_vs_contrast!$U$24/360</f>
        <v>0.21730918266163338</v>
      </c>
      <c r="X117">
        <f>Seeing_vs_contrast!N124</f>
        <v>0</v>
      </c>
      <c r="Y117" t="e">
        <f>W117/X117*$T$2</f>
        <v>#DIV/0!</v>
      </c>
    </row>
    <row r="118" spans="1:25" ht="12">
      <c r="A118">
        <v>116</v>
      </c>
      <c r="B118" s="61"/>
      <c r="C118" s="9"/>
      <c r="E118" s="61"/>
      <c r="F118" s="9"/>
      <c r="H118">
        <f>B118-E118</f>
        <v>0</v>
      </c>
      <c r="I118">
        <f>C118-F118</f>
        <v>0</v>
      </c>
      <c r="K118">
        <f>STDEV(H117:H142)</f>
        <v>0</v>
      </c>
      <c r="L118">
        <f>STDEV(I117:I142)</f>
        <v>0</v>
      </c>
      <c r="N118">
        <v>115</v>
      </c>
      <c r="O118">
        <v>1557.6</v>
      </c>
      <c r="P118">
        <v>3116</v>
      </c>
      <c r="Q118">
        <v>274</v>
      </c>
      <c r="R118">
        <v>738.5</v>
      </c>
      <c r="S118">
        <v>1912</v>
      </c>
      <c r="U118" s="62">
        <f>Seeing_vs_contrast!C125</f>
        <v>0.19019715558810962</v>
      </c>
      <c r="V118">
        <f>Seeing_vs_contrast!D125*180/PI()</f>
        <v>104.38825870252666</v>
      </c>
      <c r="W118">
        <f>V118*Seeing_vs_contrast!$U$24/360</f>
        <v>0.2990506136288425</v>
      </c>
      <c r="X118">
        <f>Seeing_vs_contrast!N125</f>
        <v>0</v>
      </c>
      <c r="Y118" t="e">
        <f>W118/X118*$T$2</f>
        <v>#DIV/0!</v>
      </c>
    </row>
    <row r="119" spans="1:25" ht="12">
      <c r="A119">
        <v>117</v>
      </c>
      <c r="B119" s="9"/>
      <c r="C119" s="61"/>
      <c r="E119" s="61"/>
      <c r="F119" s="61"/>
      <c r="H119">
        <f>B119-E119</f>
        <v>0</v>
      </c>
      <c r="I119">
        <f>C119-F119</f>
        <v>0</v>
      </c>
      <c r="K119">
        <f>STDEV(H118:H143)</f>
        <v>0</v>
      </c>
      <c r="L119">
        <f>STDEV(I118:I143)</f>
        <v>0</v>
      </c>
      <c r="N119">
        <v>116</v>
      </c>
      <c r="O119">
        <v>3667.4</v>
      </c>
      <c r="P119">
        <v>7071</v>
      </c>
      <c r="Q119">
        <v>556</v>
      </c>
      <c r="R119">
        <v>1690.1</v>
      </c>
      <c r="S119">
        <v>4610</v>
      </c>
      <c r="U119" s="62">
        <f>Seeing_vs_contrast!C126</f>
        <v>0.4316059329793078</v>
      </c>
      <c r="V119">
        <f>Seeing_vs_contrast!D126*180/PI()</f>
        <v>74.27452800812438</v>
      </c>
      <c r="W119">
        <f>V119*Seeing_vs_contrast!$U$24/360</f>
        <v>0.21278104888327465</v>
      </c>
      <c r="X119">
        <f>Seeing_vs_contrast!N126</f>
        <v>0</v>
      </c>
      <c r="Y119" t="e">
        <f>W119/X119*$T$2</f>
        <v>#DIV/0!</v>
      </c>
    </row>
    <row r="120" spans="1:25" ht="12">
      <c r="A120">
        <v>118</v>
      </c>
      <c r="B120" s="9"/>
      <c r="C120" s="9"/>
      <c r="E120" s="61"/>
      <c r="F120" s="61"/>
      <c r="H120">
        <f>B120-E120</f>
        <v>0</v>
      </c>
      <c r="I120">
        <f>C120-F120</f>
        <v>0</v>
      </c>
      <c r="K120">
        <f>STDEV(H119:H144)</f>
        <v>0</v>
      </c>
      <c r="L120">
        <f>STDEV(I119:I144)</f>
        <v>0</v>
      </c>
      <c r="N120">
        <v>117</v>
      </c>
      <c r="O120">
        <v>1449.6</v>
      </c>
      <c r="P120">
        <v>3024</v>
      </c>
      <c r="Q120">
        <v>76</v>
      </c>
      <c r="R120">
        <v>812.3</v>
      </c>
      <c r="S120">
        <v>1937</v>
      </c>
      <c r="U120" s="62">
        <f>Seeing_vs_contrast!C127</f>
        <v>0.1845815784654825</v>
      </c>
      <c r="V120">
        <f>Seeing_vs_contrast!D127*180/PI()</f>
        <v>105.32652941631459</v>
      </c>
      <c r="W120">
        <f>V120*Seeing_vs_contrast!$U$24/360</f>
        <v>0.30173856375077956</v>
      </c>
      <c r="X120">
        <f>Seeing_vs_contrast!N127</f>
        <v>0</v>
      </c>
      <c r="Y120" t="e">
        <f>W120/X120*$T$2</f>
        <v>#DIV/0!</v>
      </c>
    </row>
    <row r="121" spans="1:25" ht="12">
      <c r="A121">
        <v>119</v>
      </c>
      <c r="B121" s="9"/>
      <c r="C121" s="61"/>
      <c r="E121" s="61"/>
      <c r="F121" s="61"/>
      <c r="H121">
        <f>B121-E121</f>
        <v>0</v>
      </c>
      <c r="I121">
        <f>C121-F121</f>
        <v>0</v>
      </c>
      <c r="K121">
        <f>STDEV(H120:H145)</f>
        <v>0</v>
      </c>
      <c r="L121">
        <f>STDEV(I120:I145)</f>
        <v>0</v>
      </c>
      <c r="N121">
        <v>118</v>
      </c>
      <c r="O121">
        <v>2603</v>
      </c>
      <c r="P121">
        <v>5047</v>
      </c>
      <c r="Q121">
        <v>478</v>
      </c>
      <c r="R121">
        <v>1179.5</v>
      </c>
      <c r="S121">
        <v>3124</v>
      </c>
      <c r="U121" s="62">
        <f>Seeing_vs_contrast!C128</f>
        <v>0.30806323628151133</v>
      </c>
      <c r="V121">
        <f>Seeing_vs_contrast!D128*180/PI()</f>
        <v>87.92429707526327</v>
      </c>
      <c r="W121">
        <f>V121*Seeing_vs_contrast!$U$24/360</f>
        <v>0.2518847935587386</v>
      </c>
      <c r="X121">
        <f>Seeing_vs_contrast!N128</f>
        <v>0</v>
      </c>
      <c r="Y121" t="e">
        <f>W121/X121*$T$2</f>
        <v>#DIV/0!</v>
      </c>
    </row>
    <row r="122" spans="1:25" ht="12">
      <c r="A122">
        <v>120</v>
      </c>
      <c r="B122" s="9"/>
      <c r="C122" s="61"/>
      <c r="E122" s="61"/>
      <c r="F122" s="61"/>
      <c r="H122">
        <f>B122-E122</f>
        <v>0</v>
      </c>
      <c r="I122">
        <f>C122-F122</f>
        <v>0</v>
      </c>
      <c r="K122">
        <f>STDEV(H121:H146)</f>
        <v>0</v>
      </c>
      <c r="L122">
        <f>STDEV(I121:I146)</f>
        <v>0</v>
      </c>
      <c r="N122">
        <v>119</v>
      </c>
      <c r="O122">
        <v>2013.5</v>
      </c>
      <c r="P122">
        <v>3877</v>
      </c>
      <c r="Q122">
        <v>337</v>
      </c>
      <c r="R122">
        <v>913.1</v>
      </c>
      <c r="S122">
        <v>2521</v>
      </c>
      <c r="U122" s="62">
        <f>Seeing_vs_contrast!C129</f>
        <v>0.2366477446133187</v>
      </c>
      <c r="V122">
        <f>Seeing_vs_contrast!D129*180/PI()</f>
        <v>97.27407914757943</v>
      </c>
      <c r="W122">
        <f>V122*Seeing_vs_contrast!$U$24/360</f>
        <v>0.2786699713246593</v>
      </c>
      <c r="X122">
        <f>Seeing_vs_contrast!N129</f>
        <v>0</v>
      </c>
      <c r="Y122" t="e">
        <f>W122/X122*$T$2</f>
        <v>#DIV/0!</v>
      </c>
    </row>
    <row r="123" spans="1:25" ht="12">
      <c r="A123">
        <v>121</v>
      </c>
      <c r="B123" s="9"/>
      <c r="C123" s="61"/>
      <c r="E123" s="61"/>
      <c r="F123" s="61"/>
      <c r="H123">
        <f>B123-E123</f>
        <v>0</v>
      </c>
      <c r="I123">
        <f>C123-F123</f>
        <v>0</v>
      </c>
      <c r="K123">
        <f>STDEV(H122:H147)</f>
        <v>0</v>
      </c>
      <c r="L123">
        <f>STDEV(I122:I147)</f>
        <v>0</v>
      </c>
      <c r="N123">
        <v>120</v>
      </c>
      <c r="O123">
        <v>2731.1</v>
      </c>
      <c r="P123">
        <v>5486</v>
      </c>
      <c r="Q123">
        <v>389</v>
      </c>
      <c r="R123">
        <v>1329.3</v>
      </c>
      <c r="S123">
        <v>3430</v>
      </c>
      <c r="U123" s="62">
        <f>Seeing_vs_contrast!C130</f>
        <v>0.3348593053775255</v>
      </c>
      <c r="V123">
        <f>Seeing_vs_contrast!D130*180/PI()</f>
        <v>84.75302094993498</v>
      </c>
      <c r="W123">
        <f>V123*Seeing_vs_contrast!$U$24/360</f>
        <v>0.24279974814219912</v>
      </c>
      <c r="X123">
        <f>Seeing_vs_contrast!N130</f>
        <v>0</v>
      </c>
      <c r="Y123" t="e">
        <f>W123/X123*$T$2</f>
        <v>#DIV/0!</v>
      </c>
    </row>
    <row r="124" spans="1:25" ht="12">
      <c r="A124">
        <v>122</v>
      </c>
      <c r="B124" s="9"/>
      <c r="C124" s="61"/>
      <c r="E124" s="61"/>
      <c r="F124" s="61"/>
      <c r="H124">
        <f>B124-E124</f>
        <v>0</v>
      </c>
      <c r="I124">
        <f>C124-F124</f>
        <v>0</v>
      </c>
      <c r="K124">
        <f>STDEV(H123:H148)</f>
        <v>0</v>
      </c>
      <c r="L124">
        <f>STDEV(I123:I148)</f>
        <v>0</v>
      </c>
      <c r="N124">
        <v>121</v>
      </c>
      <c r="O124">
        <v>1080.4</v>
      </c>
      <c r="P124">
        <v>2056</v>
      </c>
      <c r="Q124">
        <v>147</v>
      </c>
      <c r="R124">
        <v>504.6</v>
      </c>
      <c r="S124">
        <v>1378</v>
      </c>
      <c r="U124" s="62">
        <f>Seeing_vs_contrast!C131</f>
        <v>0.12549594091436245</v>
      </c>
      <c r="V124">
        <f>Seeing_vs_contrast!D131*180/PI()</f>
        <v>116.73392860071473</v>
      </c>
      <c r="W124">
        <f>V124*Seeing_vs_contrast!$U$24/360</f>
        <v>0.33441838587258926</v>
      </c>
      <c r="X124">
        <f>Seeing_vs_contrast!N131</f>
        <v>0</v>
      </c>
      <c r="Y124" t="e">
        <f>W124/X124*$T$2</f>
        <v>#DIV/0!</v>
      </c>
    </row>
    <row r="125" spans="1:25" ht="12">
      <c r="A125">
        <v>123</v>
      </c>
      <c r="B125" s="9"/>
      <c r="C125" s="9"/>
      <c r="E125" s="61"/>
      <c r="F125" s="61"/>
      <c r="H125">
        <f>B125-E125</f>
        <v>0</v>
      </c>
      <c r="I125">
        <f>C125-F125</f>
        <v>0</v>
      </c>
      <c r="K125">
        <f>STDEV(H124:H149)</f>
        <v>0</v>
      </c>
      <c r="L125">
        <f>STDEV(I124:I149)</f>
        <v>0</v>
      </c>
      <c r="N125">
        <v>122</v>
      </c>
      <c r="O125">
        <v>949.2</v>
      </c>
      <c r="P125">
        <v>1758</v>
      </c>
      <c r="Q125">
        <v>165</v>
      </c>
      <c r="R125">
        <v>418.2</v>
      </c>
      <c r="S125">
        <v>1185</v>
      </c>
      <c r="U125" s="62">
        <f>Seeing_vs_contrast!C132</f>
        <v>0.10730635414759201</v>
      </c>
      <c r="V125">
        <f>Seeing_vs_contrast!D132*180/PI()</f>
        <v>121.05738371248535</v>
      </c>
      <c r="W125">
        <f>V125*Seeing_vs_contrast!$U$24/360</f>
        <v>0.3468041840479971</v>
      </c>
      <c r="X125">
        <f>Seeing_vs_contrast!N132</f>
        <v>0</v>
      </c>
      <c r="Y125" t="e">
        <f>W125/X125*$T$2</f>
        <v>#DIV/0!</v>
      </c>
    </row>
    <row r="126" spans="1:25" ht="12">
      <c r="A126">
        <v>124</v>
      </c>
      <c r="B126" s="9"/>
      <c r="C126" s="61"/>
      <c r="E126" s="61"/>
      <c r="F126" s="61"/>
      <c r="H126">
        <f>B126-E126</f>
        <v>0</v>
      </c>
      <c r="I126">
        <f>C126-F126</f>
        <v>0</v>
      </c>
      <c r="K126">
        <f>STDEV(H125:H150)</f>
        <v>0</v>
      </c>
      <c r="L126">
        <f>STDEV(I125:I150)</f>
        <v>0</v>
      </c>
      <c r="N126">
        <v>123</v>
      </c>
      <c r="O126">
        <v>3450.7</v>
      </c>
      <c r="P126">
        <v>6922</v>
      </c>
      <c r="Q126">
        <v>524</v>
      </c>
      <c r="R126">
        <v>1674.6</v>
      </c>
      <c r="S126">
        <v>4318</v>
      </c>
      <c r="U126" s="62">
        <f>Seeing_vs_contrast!C133</f>
        <v>0.4225111395959226</v>
      </c>
      <c r="V126">
        <f>Seeing_vs_contrast!D133*180/PI()</f>
        <v>75.20993593697835</v>
      </c>
      <c r="W126">
        <f>V126*Seeing_vs_contrast!$U$24/360</f>
        <v>0.21546079772278945</v>
      </c>
      <c r="X126">
        <f>Seeing_vs_contrast!N133</f>
        <v>0</v>
      </c>
      <c r="Y126" t="e">
        <f>W126/X126*$T$2</f>
        <v>#DIV/0!</v>
      </c>
    </row>
    <row r="127" spans="1:25" ht="12">
      <c r="A127">
        <v>125</v>
      </c>
      <c r="B127" s="61"/>
      <c r="C127" s="9"/>
      <c r="E127" s="61"/>
      <c r="F127" s="61"/>
      <c r="H127">
        <f>B127-E127</f>
        <v>0</v>
      </c>
      <c r="I127">
        <f>C127-F127</f>
        <v>0</v>
      </c>
      <c r="K127">
        <f>STDEV(H126:H151)</f>
        <v>0</v>
      </c>
      <c r="L127">
        <f>STDEV(I126:I151)</f>
        <v>0</v>
      </c>
      <c r="N127">
        <v>124</v>
      </c>
      <c r="O127">
        <v>3996.8</v>
      </c>
      <c r="P127">
        <v>7807</v>
      </c>
      <c r="Q127">
        <v>575</v>
      </c>
      <c r="R127">
        <v>1880.5</v>
      </c>
      <c r="S127">
        <v>5043</v>
      </c>
      <c r="U127" s="62">
        <f>Seeing_vs_contrast!C134</f>
        <v>0.47653054996032473</v>
      </c>
      <c r="V127">
        <f>Seeing_vs_contrast!D134*180/PI()</f>
        <v>69.76092073702365</v>
      </c>
      <c r="W127">
        <f>V127*Seeing_vs_contrast!$U$24/360</f>
        <v>0.19985050438641924</v>
      </c>
      <c r="X127">
        <f>Seeing_vs_contrast!N134</f>
        <v>0</v>
      </c>
      <c r="Y127" t="e">
        <f>W127/X127*$T$2</f>
        <v>#DIV/0!</v>
      </c>
    </row>
    <row r="128" spans="1:25" ht="12">
      <c r="A128">
        <v>126</v>
      </c>
      <c r="B128" s="61"/>
      <c r="C128" s="9"/>
      <c r="E128" s="61"/>
      <c r="F128" s="61"/>
      <c r="H128">
        <f>B128-E128</f>
        <v>0</v>
      </c>
      <c r="I128">
        <f>C128-F128</f>
        <v>0</v>
      </c>
      <c r="K128">
        <f>STDEV(H127:H152)</f>
        <v>0</v>
      </c>
      <c r="L128">
        <f>STDEV(I127:I152)</f>
        <v>0</v>
      </c>
      <c r="N128">
        <v>125</v>
      </c>
      <c r="O128">
        <v>2551.3</v>
      </c>
      <c r="P128">
        <v>5262</v>
      </c>
      <c r="Q128">
        <v>264</v>
      </c>
      <c r="R128">
        <v>1326.4</v>
      </c>
      <c r="S128">
        <v>3259</v>
      </c>
      <c r="U128" s="62">
        <f>Seeing_vs_contrast!C135</f>
        <v>0.32118659586156384</v>
      </c>
      <c r="V128">
        <f>Seeing_vs_contrast!D135*180/PI()</f>
        <v>86.3526675933242</v>
      </c>
      <c r="W128">
        <f>V128*Seeing_vs_contrast!$U$24/360</f>
        <v>0.2473824025157919</v>
      </c>
      <c r="X128">
        <f>Seeing_vs_contrast!N135</f>
        <v>0</v>
      </c>
      <c r="Y128" t="e">
        <f>W128/X128*$T$2</f>
        <v>#DIV/0!</v>
      </c>
    </row>
    <row r="129" spans="1:25" ht="12">
      <c r="A129">
        <v>127</v>
      </c>
      <c r="B129" s="61"/>
      <c r="C129" s="9"/>
      <c r="E129" s="61"/>
      <c r="F129" s="61"/>
      <c r="H129">
        <f>B129-E129</f>
        <v>0</v>
      </c>
      <c r="I129">
        <f>C129-F129</f>
        <v>0</v>
      </c>
      <c r="K129">
        <f>STDEV(H128:H153)</f>
        <v>0</v>
      </c>
      <c r="L129">
        <f>STDEV(I128:I153)</f>
        <v>0</v>
      </c>
      <c r="N129">
        <v>126</v>
      </c>
      <c r="O129">
        <v>1108.4</v>
      </c>
      <c r="P129">
        <v>1971</v>
      </c>
      <c r="Q129">
        <v>254</v>
      </c>
      <c r="R129">
        <v>433.3</v>
      </c>
      <c r="S129">
        <v>1333</v>
      </c>
      <c r="U129" s="62">
        <f>Seeing_vs_contrast!C136</f>
        <v>0.12030763596410914</v>
      </c>
      <c r="V129">
        <f>Seeing_vs_contrast!D136*180/PI()</f>
        <v>117.91530400065885</v>
      </c>
      <c r="W129">
        <f>V129*Seeing_vs_contrast!$U$24/360</f>
        <v>0.33780278027355415</v>
      </c>
      <c r="X129">
        <f>Seeing_vs_contrast!N136</f>
        <v>0</v>
      </c>
      <c r="Y129" t="e">
        <f>W129/X129*$T$2</f>
        <v>#DIV/0!</v>
      </c>
    </row>
    <row r="130" spans="1:25" ht="12">
      <c r="A130">
        <v>128</v>
      </c>
      <c r="B130" s="61"/>
      <c r="C130" s="9"/>
      <c r="E130" s="61"/>
      <c r="F130" s="61"/>
      <c r="H130">
        <f>B130-E130</f>
        <v>0</v>
      </c>
      <c r="I130">
        <f>C130-F130</f>
        <v>0</v>
      </c>
      <c r="K130">
        <f>STDEV(H129:H154)</f>
        <v>0</v>
      </c>
      <c r="L130">
        <f>STDEV(I129:I154)</f>
        <v>0</v>
      </c>
      <c r="N130">
        <v>127</v>
      </c>
      <c r="O130">
        <v>2471.7</v>
      </c>
      <c r="P130">
        <v>5136</v>
      </c>
      <c r="Q130">
        <v>391</v>
      </c>
      <c r="R130">
        <v>1249.9</v>
      </c>
      <c r="S130">
        <v>3114</v>
      </c>
      <c r="U130" s="62">
        <f>Seeing_vs_contrast!C137</f>
        <v>0.3134956967588354</v>
      </c>
      <c r="V130">
        <f>Seeing_vs_contrast!D137*180/PI()</f>
        <v>87.269189498994</v>
      </c>
      <c r="W130">
        <f>V130*Seeing_vs_contrast!$U$24/360</f>
        <v>0.25000804683347216</v>
      </c>
      <c r="X130">
        <f>Seeing_vs_contrast!N137</f>
        <v>0</v>
      </c>
      <c r="Y130" t="e">
        <f>W130/X130*$T$2</f>
        <v>#DIV/0!</v>
      </c>
    </row>
    <row r="131" spans="1:25" ht="12">
      <c r="A131">
        <v>129</v>
      </c>
      <c r="B131" s="61"/>
      <c r="C131" s="9"/>
      <c r="E131" s="61"/>
      <c r="F131" s="9"/>
      <c r="H131">
        <f>B131-E131</f>
        <v>0</v>
      </c>
      <c r="I131">
        <f>C131-F131</f>
        <v>0</v>
      </c>
      <c r="K131">
        <f>STDEV(H130:H155)</f>
        <v>0</v>
      </c>
      <c r="L131">
        <f>STDEV(I130:I155)</f>
        <v>0</v>
      </c>
      <c r="N131">
        <v>128</v>
      </c>
      <c r="O131">
        <v>3216</v>
      </c>
      <c r="P131">
        <v>6311</v>
      </c>
      <c r="Q131">
        <v>529</v>
      </c>
      <c r="R131">
        <v>1512.3</v>
      </c>
      <c r="S131">
        <v>3956</v>
      </c>
      <c r="U131" s="62">
        <f>Seeing_vs_contrast!C138</f>
        <v>0.38521638283586646</v>
      </c>
      <c r="V131">
        <f>Seeing_vs_contrast!D138*180/PI()</f>
        <v>79.14080293858738</v>
      </c>
      <c r="W131">
        <f>V131*Seeing_vs_contrast!$U$24/360</f>
        <v>0.226721912751774</v>
      </c>
      <c r="X131">
        <f>Seeing_vs_contrast!N138</f>
        <v>0</v>
      </c>
      <c r="Y131" t="e">
        <f>W131/X131*$T$2</f>
        <v>#DIV/0!</v>
      </c>
    </row>
    <row r="132" spans="1:25" ht="12">
      <c r="A132">
        <v>130</v>
      </c>
      <c r="B132" s="9"/>
      <c r="C132" s="9"/>
      <c r="E132" s="61"/>
      <c r="F132" s="9"/>
      <c r="H132">
        <f>B132-E132</f>
        <v>0</v>
      </c>
      <c r="I132">
        <f>C132-F132</f>
        <v>0</v>
      </c>
      <c r="K132">
        <f>STDEV(H131:H156)</f>
        <v>0</v>
      </c>
      <c r="L132">
        <f>STDEV(I131:I156)</f>
        <v>0</v>
      </c>
      <c r="N132">
        <v>129</v>
      </c>
      <c r="O132">
        <v>2236.1</v>
      </c>
      <c r="P132">
        <v>4605</v>
      </c>
      <c r="Q132">
        <v>196</v>
      </c>
      <c r="R132">
        <v>1169.3</v>
      </c>
      <c r="S132">
        <v>2896</v>
      </c>
      <c r="U132" s="62">
        <f>Seeing_vs_contrast!C139</f>
        <v>0.2810840505401941</v>
      </c>
      <c r="V132">
        <f>Seeing_vs_contrast!D139*180/PI()</f>
        <v>91.28214065540828</v>
      </c>
      <c r="W132">
        <f>V132*Seeing_vs_contrast!$U$24/360</f>
        <v>0.2615043158651082</v>
      </c>
      <c r="X132">
        <f>Seeing_vs_contrast!N139</f>
        <v>0</v>
      </c>
      <c r="Y132" t="e">
        <f>W132/X132*$T$2</f>
        <v>#DIV/0!</v>
      </c>
    </row>
    <row r="133" spans="1:25" ht="12">
      <c r="A133">
        <v>131</v>
      </c>
      <c r="B133" s="9"/>
      <c r="C133" s="9"/>
      <c r="E133" s="61"/>
      <c r="F133" s="61"/>
      <c r="H133">
        <f>B133-E133</f>
        <v>0</v>
      </c>
      <c r="I133">
        <f>C133-F133</f>
        <v>0</v>
      </c>
      <c r="K133">
        <f>STDEV(H132:H157)</f>
        <v>0</v>
      </c>
      <c r="L133">
        <f>STDEV(I132:I157)</f>
        <v>0</v>
      </c>
      <c r="N133">
        <v>130</v>
      </c>
      <c r="O133">
        <v>868.7</v>
      </c>
      <c r="P133">
        <v>1913</v>
      </c>
      <c r="Q133">
        <v>94</v>
      </c>
      <c r="R133">
        <v>489.9</v>
      </c>
      <c r="S133">
        <v>1078</v>
      </c>
      <c r="U133" s="62">
        <f>Seeing_vs_contrast!C140</f>
        <v>0.11676738082158335</v>
      </c>
      <c r="V133">
        <f>Seeing_vs_contrast!D140*180/PI()</f>
        <v>118.74393818204514</v>
      </c>
      <c r="W133">
        <f>V133*Seeing_vs_contrast!$U$24/360</f>
        <v>0.34017664457110475</v>
      </c>
      <c r="X133">
        <f>Seeing_vs_contrast!N140</f>
        <v>0</v>
      </c>
      <c r="Y133" t="e">
        <f>W133/X133*$T$2</f>
        <v>#DIV/0!</v>
      </c>
    </row>
    <row r="134" spans="1:25" ht="12">
      <c r="A134">
        <v>132</v>
      </c>
      <c r="B134" s="9"/>
      <c r="C134" s="9"/>
      <c r="E134" s="61"/>
      <c r="F134" s="9"/>
      <c r="H134">
        <f>B134-E134</f>
        <v>0</v>
      </c>
      <c r="I134">
        <f>C134-F134</f>
        <v>0</v>
      </c>
      <c r="K134">
        <f>STDEV(H133:H158)</f>
        <v>0</v>
      </c>
      <c r="L134">
        <f>STDEV(I133:I158)</f>
        <v>0</v>
      </c>
      <c r="N134">
        <v>131</v>
      </c>
      <c r="O134">
        <v>5377.1</v>
      </c>
      <c r="P134">
        <v>10557</v>
      </c>
      <c r="Q134">
        <v>881</v>
      </c>
      <c r="R134">
        <v>2520.1</v>
      </c>
      <c r="S134">
        <v>6587</v>
      </c>
      <c r="U134" s="62">
        <f>Seeing_vs_contrast!C141</f>
        <v>0.6443874748214613</v>
      </c>
      <c r="V134">
        <f>Seeing_vs_contrast!D141*180/PI()</f>
        <v>53.714911847095365</v>
      </c>
      <c r="W134">
        <f>V134*Seeing_vs_contrast!$U$24/360</f>
        <v>0.15388203183529342</v>
      </c>
      <c r="X134">
        <f>Seeing_vs_contrast!N141</f>
        <v>0</v>
      </c>
      <c r="Y134" t="e">
        <f>W134/X134*$T$2</f>
        <v>#DIV/0!</v>
      </c>
    </row>
    <row r="135" spans="1:25" ht="12">
      <c r="A135">
        <v>133</v>
      </c>
      <c r="B135" s="61"/>
      <c r="C135" s="9"/>
      <c r="E135" s="61"/>
      <c r="F135" s="61"/>
      <c r="H135">
        <f>B135-E135</f>
        <v>0</v>
      </c>
      <c r="I135">
        <f>C135-F135</f>
        <v>0</v>
      </c>
      <c r="K135">
        <f>STDEV(H134:H159)</f>
        <v>0</v>
      </c>
      <c r="L135">
        <f>STDEV(I134:I159)</f>
        <v>0</v>
      </c>
      <c r="N135">
        <v>132</v>
      </c>
      <c r="O135">
        <v>1830.2</v>
      </c>
      <c r="P135">
        <v>3761</v>
      </c>
      <c r="Q135">
        <v>301</v>
      </c>
      <c r="R135">
        <v>904</v>
      </c>
      <c r="S135">
        <v>2318</v>
      </c>
      <c r="U135" s="62">
        <f>Seeing_vs_contrast!C142</f>
        <v>0.22956723432826712</v>
      </c>
      <c r="V135">
        <f>Seeing_vs_contrast!D142*180/PI()</f>
        <v>98.29388913515817</v>
      </c>
      <c r="W135">
        <f>V135*Seeing_vs_contrast!$U$24/360</f>
        <v>0.2815915144786584</v>
      </c>
      <c r="X135">
        <f>Seeing_vs_contrast!N142</f>
        <v>0</v>
      </c>
      <c r="Y135" t="e">
        <f>W135/X135*$T$2</f>
        <v>#DIV/0!</v>
      </c>
    </row>
    <row r="136" spans="1:25" ht="12">
      <c r="A136">
        <v>134</v>
      </c>
      <c r="B136" s="9"/>
      <c r="C136" s="9"/>
      <c r="E136" s="61"/>
      <c r="F136" s="61"/>
      <c r="H136">
        <f>B136-E136</f>
        <v>0</v>
      </c>
      <c r="I136">
        <f>C136-F136</f>
        <v>0</v>
      </c>
      <c r="K136">
        <f>STDEV(H135:H160)</f>
        <v>0</v>
      </c>
      <c r="L136">
        <f>STDEV(I135:I160)</f>
        <v>0</v>
      </c>
      <c r="N136">
        <v>133</v>
      </c>
      <c r="O136">
        <v>2680.5</v>
      </c>
      <c r="P136">
        <v>5376</v>
      </c>
      <c r="Q136">
        <v>302</v>
      </c>
      <c r="R136">
        <v>1334.3</v>
      </c>
      <c r="S136">
        <v>3497</v>
      </c>
      <c r="U136" s="62">
        <f>Seeing_vs_contrast!C143</f>
        <v>0.32814502838308</v>
      </c>
      <c r="V136">
        <f>Seeing_vs_contrast!D143*180/PI()</f>
        <v>85.53396788392787</v>
      </c>
      <c r="W136">
        <f>V136*Seeing_vs_contrast!$U$24/360</f>
        <v>0.2450369984108109</v>
      </c>
      <c r="X136">
        <f>Seeing_vs_contrast!N143</f>
        <v>0</v>
      </c>
      <c r="Y136" t="e">
        <f>W136/X136*$T$2</f>
        <v>#DIV/0!</v>
      </c>
    </row>
    <row r="137" spans="1:25" ht="12">
      <c r="A137">
        <v>135</v>
      </c>
      <c r="B137" s="9"/>
      <c r="C137" s="9"/>
      <c r="E137" s="61"/>
      <c r="F137" s="9"/>
      <c r="H137">
        <f>B137-E137</f>
        <v>0</v>
      </c>
      <c r="I137">
        <f>C137-F137</f>
        <v>0</v>
      </c>
      <c r="K137">
        <f>STDEV(H136:H161)</f>
        <v>0</v>
      </c>
      <c r="L137">
        <f>STDEV(I136:I161)</f>
        <v>0</v>
      </c>
      <c r="N137">
        <v>134</v>
      </c>
      <c r="O137">
        <v>3885.2</v>
      </c>
      <c r="P137">
        <v>7689</v>
      </c>
      <c r="Q137">
        <v>693</v>
      </c>
      <c r="R137">
        <v>1829.8</v>
      </c>
      <c r="S137">
        <v>4811</v>
      </c>
      <c r="U137" s="62">
        <f>Seeing_vs_contrast!C144</f>
        <v>0.46932796191173776</v>
      </c>
      <c r="V137">
        <f>Seeing_vs_contrast!D144*180/PI()</f>
        <v>70.47397070983828</v>
      </c>
      <c r="W137">
        <f>V137*Seeing_vs_contrast!$U$24/360</f>
        <v>0.20189324400645547</v>
      </c>
      <c r="X137">
        <f>Seeing_vs_contrast!N144</f>
        <v>0</v>
      </c>
      <c r="Y137" t="e">
        <f>W137/X137*$T$2</f>
        <v>#DIV/0!</v>
      </c>
    </row>
    <row r="138" spans="1:25" ht="12">
      <c r="A138">
        <v>136</v>
      </c>
      <c r="B138" s="9"/>
      <c r="C138" s="9"/>
      <c r="E138" s="9"/>
      <c r="F138" s="61"/>
      <c r="H138">
        <f>B138-E138</f>
        <v>0</v>
      </c>
      <c r="I138">
        <f>C138-F138</f>
        <v>0</v>
      </c>
      <c r="K138">
        <f>STDEV(H137:H162)</f>
        <v>0</v>
      </c>
      <c r="L138">
        <f>STDEV(I137:I162)</f>
        <v>0</v>
      </c>
      <c r="N138">
        <v>135</v>
      </c>
      <c r="O138">
        <v>729.1</v>
      </c>
      <c r="P138">
        <v>1627</v>
      </c>
      <c r="Q138">
        <v>95</v>
      </c>
      <c r="R138">
        <v>397.4</v>
      </c>
      <c r="S138">
        <v>861</v>
      </c>
      <c r="U138" s="62">
        <f>Seeing_vs_contrast!C145</f>
        <v>0.09931026063602515</v>
      </c>
      <c r="V138">
        <f>Seeing_vs_contrast!D145*180/PI()</f>
        <v>123.13945120454909</v>
      </c>
      <c r="W138">
        <f>V138*Seeing_vs_contrast!$U$24/360</f>
        <v>0.35276887364869886</v>
      </c>
      <c r="X138">
        <f>Seeing_vs_contrast!N145</f>
        <v>0</v>
      </c>
      <c r="Y138" t="e">
        <f>W138/X138*$T$2</f>
        <v>#DIV/0!</v>
      </c>
    </row>
    <row r="139" spans="1:25" ht="12">
      <c r="A139">
        <v>137</v>
      </c>
      <c r="B139" s="9"/>
      <c r="C139" s="9"/>
      <c r="E139" s="9"/>
      <c r="F139" s="61"/>
      <c r="H139">
        <f>B139-E139</f>
        <v>0</v>
      </c>
      <c r="I139">
        <f>C139-F139</f>
        <v>0</v>
      </c>
      <c r="K139">
        <f>STDEV(H138:H163)</f>
        <v>0</v>
      </c>
      <c r="L139">
        <f>STDEV(I138:I163)</f>
        <v>0</v>
      </c>
      <c r="N139">
        <v>136</v>
      </c>
      <c r="O139">
        <v>3347.9</v>
      </c>
      <c r="P139">
        <v>6514</v>
      </c>
      <c r="Q139">
        <v>515</v>
      </c>
      <c r="R139">
        <v>1563.2</v>
      </c>
      <c r="S139">
        <v>4211</v>
      </c>
      <c r="U139" s="62">
        <f>Seeing_vs_contrast!C146</f>
        <v>0.39760727583470673</v>
      </c>
      <c r="V139">
        <f>Seeing_vs_contrast!D146*180/PI()</f>
        <v>77.81646517694428</v>
      </c>
      <c r="W139">
        <f>V139*Seeing_vs_contrast!$U$24/360</f>
        <v>0.22292796096836684</v>
      </c>
      <c r="X139">
        <f>Seeing_vs_contrast!N146</f>
        <v>0</v>
      </c>
      <c r="Y139" t="e">
        <f>W139/X139*$T$2</f>
        <v>#DIV/0!</v>
      </c>
    </row>
    <row r="140" spans="1:25" ht="12">
      <c r="A140">
        <v>138</v>
      </c>
      <c r="B140" s="9"/>
      <c r="C140" s="9"/>
      <c r="E140" s="61"/>
      <c r="F140" s="61"/>
      <c r="H140">
        <f>B140-E140</f>
        <v>0</v>
      </c>
      <c r="I140">
        <f>C140-F140</f>
        <v>0</v>
      </c>
      <c r="K140">
        <f>STDEV(H139:H164)</f>
        <v>0</v>
      </c>
      <c r="L140">
        <f>STDEV(I139:I164)</f>
        <v>0</v>
      </c>
      <c r="N140">
        <v>137</v>
      </c>
      <c r="O140">
        <v>2058.4</v>
      </c>
      <c r="P140">
        <v>4304</v>
      </c>
      <c r="Q140">
        <v>306</v>
      </c>
      <c r="R140">
        <v>1049.6</v>
      </c>
      <c r="S140">
        <v>2645</v>
      </c>
      <c r="U140" s="62">
        <f>Seeing_vs_contrast!C147</f>
        <v>0.2627113471281206</v>
      </c>
      <c r="V140">
        <f>Seeing_vs_contrast!D147*180/PI()</f>
        <v>93.68164433010244</v>
      </c>
      <c r="W140">
        <f>V140*Seeing_vs_contrast!$U$24/360</f>
        <v>0.26837839399650804</v>
      </c>
      <c r="X140">
        <f>Seeing_vs_contrast!N147</f>
        <v>0</v>
      </c>
      <c r="Y140" t="e">
        <f>W140/X140*$T$2</f>
        <v>#DIV/0!</v>
      </c>
    </row>
    <row r="141" spans="1:25" ht="12">
      <c r="A141">
        <v>139</v>
      </c>
      <c r="B141" s="9"/>
      <c r="C141" s="61"/>
      <c r="E141" s="61"/>
      <c r="F141" s="61"/>
      <c r="H141">
        <f>B141-E141</f>
        <v>0</v>
      </c>
      <c r="I141">
        <f>C141-F141</f>
        <v>0</v>
      </c>
      <c r="K141">
        <f>STDEV(H140:H165)</f>
        <v>0</v>
      </c>
      <c r="L141">
        <f>STDEV(I140:I165)</f>
        <v>0</v>
      </c>
      <c r="N141">
        <v>138</v>
      </c>
      <c r="O141">
        <v>4152.2</v>
      </c>
      <c r="P141">
        <v>8145</v>
      </c>
      <c r="Q141">
        <v>688</v>
      </c>
      <c r="R141">
        <v>1948.5</v>
      </c>
      <c r="S141">
        <v>5056</v>
      </c>
      <c r="U141" s="62">
        <f>Seeing_vs_contrast!C148</f>
        <v>0.4971616919978026</v>
      </c>
      <c r="V141">
        <f>Seeing_vs_contrast!D148*180/PI()</f>
        <v>67.73708423676528</v>
      </c>
      <c r="W141">
        <f>V141*Seeing_vs_contrast!$U$24/360</f>
        <v>0.19405263444578325</v>
      </c>
      <c r="X141">
        <f>Seeing_vs_contrast!N148</f>
        <v>0</v>
      </c>
      <c r="Y141" t="e">
        <f>W141/X141*$T$2</f>
        <v>#DIV/0!</v>
      </c>
    </row>
    <row r="142" spans="1:25" ht="12">
      <c r="A142">
        <v>140</v>
      </c>
      <c r="B142" s="9"/>
      <c r="C142" s="61"/>
      <c r="E142" s="9"/>
      <c r="F142" s="61"/>
      <c r="H142">
        <f>B142-E142</f>
        <v>0</v>
      </c>
      <c r="I142">
        <f>C142-F142</f>
        <v>0</v>
      </c>
      <c r="K142">
        <f>STDEV(H141:H166)</f>
        <v>0</v>
      </c>
      <c r="L142">
        <f>STDEV(I141:I166)</f>
        <v>0</v>
      </c>
      <c r="N142">
        <v>139</v>
      </c>
      <c r="O142">
        <v>1777</v>
      </c>
      <c r="P142">
        <v>3557</v>
      </c>
      <c r="Q142">
        <v>223</v>
      </c>
      <c r="R142">
        <v>875.1</v>
      </c>
      <c r="S142">
        <v>2295</v>
      </c>
      <c r="U142" s="62">
        <f>Seeing_vs_contrast!C149</f>
        <v>0.21711530244765917</v>
      </c>
      <c r="V142">
        <f>Seeing_vs_contrast!D149*180/PI()</f>
        <v>100.13908179382287</v>
      </c>
      <c r="W142">
        <f>V142*Seeing_vs_contrast!$U$24/360</f>
        <v>0.2868776070305955</v>
      </c>
      <c r="X142">
        <f>Seeing_vs_contrast!N149</f>
        <v>0</v>
      </c>
      <c r="Y142" t="e">
        <f>W142/X142*$T$2</f>
        <v>#DIV/0!</v>
      </c>
    </row>
    <row r="143" spans="1:25" ht="12">
      <c r="A143">
        <v>141</v>
      </c>
      <c r="B143" s="9"/>
      <c r="C143" s="61"/>
      <c r="E143" s="61"/>
      <c r="F143" s="61"/>
      <c r="H143">
        <f>B143-E143</f>
        <v>0</v>
      </c>
      <c r="I143">
        <f>C143-F143</f>
        <v>0</v>
      </c>
      <c r="K143">
        <f>STDEV(H142:H167)</f>
        <v>0</v>
      </c>
      <c r="L143">
        <f>STDEV(I142:I167)</f>
        <v>0</v>
      </c>
      <c r="N143">
        <v>140</v>
      </c>
      <c r="O143">
        <v>1280.7</v>
      </c>
      <c r="P143">
        <v>2440</v>
      </c>
      <c r="Q143">
        <v>232</v>
      </c>
      <c r="R143">
        <v>576.1</v>
      </c>
      <c r="S143">
        <v>1594</v>
      </c>
      <c r="U143" s="62">
        <f>Seeing_vs_contrast!C150</f>
        <v>0.14893487151315388</v>
      </c>
      <c r="V143">
        <f>Seeing_vs_contrast!D150*180/PI()</f>
        <v>111.81477028708635</v>
      </c>
      <c r="W143">
        <f>V143*Seeing_vs_contrast!$U$24/360</f>
        <v>0.3203260221286926</v>
      </c>
      <c r="X143">
        <f>Seeing_vs_contrast!N150</f>
        <v>0</v>
      </c>
      <c r="Y143" t="e">
        <f>W143/X143*$T$2</f>
        <v>#DIV/0!</v>
      </c>
    </row>
    <row r="144" spans="1:25" ht="12">
      <c r="A144">
        <v>142</v>
      </c>
      <c r="B144" s="9"/>
      <c r="C144" s="61"/>
      <c r="E144" s="9"/>
      <c r="F144" s="61"/>
      <c r="H144">
        <f>B144-E144</f>
        <v>0</v>
      </c>
      <c r="I144">
        <f>C144-F144</f>
        <v>0</v>
      </c>
      <c r="K144">
        <f>STDEV(H143:H168)</f>
        <v>0</v>
      </c>
      <c r="L144">
        <f>STDEV(I143:I168)</f>
        <v>0</v>
      </c>
      <c r="N144">
        <v>141</v>
      </c>
      <c r="O144">
        <v>1827</v>
      </c>
      <c r="P144">
        <v>3911</v>
      </c>
      <c r="Q144">
        <v>115</v>
      </c>
      <c r="R144">
        <v>1043.9</v>
      </c>
      <c r="S144">
        <v>2486</v>
      </c>
      <c r="U144" s="62">
        <f>Seeing_vs_contrast!C151</f>
        <v>0.23872306659342002</v>
      </c>
      <c r="V144">
        <f>Seeing_vs_contrast!D151*180/PI()</f>
        <v>96.97896287235461</v>
      </c>
      <c r="W144">
        <f>V144*Seeing_vs_contrast!$U$24/360</f>
        <v>0.2778245246786976</v>
      </c>
      <c r="X144">
        <f>Seeing_vs_contrast!N151</f>
        <v>0</v>
      </c>
      <c r="Y144" t="e">
        <f>W144/X144*$T$2</f>
        <v>#DIV/0!</v>
      </c>
    </row>
    <row r="145" spans="1:25" ht="12">
      <c r="A145">
        <v>143</v>
      </c>
      <c r="B145" s="9"/>
      <c r="C145" s="61"/>
      <c r="E145" s="9"/>
      <c r="F145" s="61"/>
      <c r="H145">
        <f>B145-E145</f>
        <v>0</v>
      </c>
      <c r="I145">
        <f>C145-F145</f>
        <v>0</v>
      </c>
      <c r="K145">
        <f>STDEV(H144:H169)</f>
        <v>0</v>
      </c>
      <c r="L145">
        <f>STDEV(I144:I169)</f>
        <v>0</v>
      </c>
      <c r="N145">
        <v>142</v>
      </c>
      <c r="O145">
        <v>2384.5</v>
      </c>
      <c r="P145">
        <v>4852</v>
      </c>
      <c r="Q145">
        <v>389</v>
      </c>
      <c r="R145">
        <v>1167.5</v>
      </c>
      <c r="S145">
        <v>2921</v>
      </c>
      <c r="U145" s="62">
        <f>Seeing_vs_contrast!C152</f>
        <v>0.29616065433681255</v>
      </c>
      <c r="V145">
        <f>Seeing_vs_contrast!D152*180/PI()</f>
        <v>89.38337071436833</v>
      </c>
      <c r="W145">
        <f>V145*Seeing_vs_contrast!$U$24/360</f>
        <v>0.25606473556109977</v>
      </c>
      <c r="X145">
        <f>Seeing_vs_contrast!N152</f>
        <v>0</v>
      </c>
      <c r="Y145" t="e">
        <f>W145/X145*$T$2</f>
        <v>#DIV/0!</v>
      </c>
    </row>
    <row r="146" spans="1:25" ht="12">
      <c r="A146">
        <v>144</v>
      </c>
      <c r="B146" s="9"/>
      <c r="C146" s="9"/>
      <c r="E146" s="61"/>
      <c r="F146" s="61"/>
      <c r="H146">
        <f>B146-E146</f>
        <v>0</v>
      </c>
      <c r="I146">
        <f>C146-F146</f>
        <v>0</v>
      </c>
      <c r="K146">
        <f>STDEV(H145:H170)</f>
        <v>0</v>
      </c>
      <c r="L146">
        <f>STDEV(I145:I170)</f>
        <v>0</v>
      </c>
      <c r="N146">
        <v>143</v>
      </c>
      <c r="O146">
        <v>1510.2</v>
      </c>
      <c r="P146">
        <v>3031</v>
      </c>
      <c r="Q146">
        <v>217</v>
      </c>
      <c r="R146">
        <v>714.5</v>
      </c>
      <c r="S146">
        <v>1843</v>
      </c>
      <c r="U146" s="62">
        <f>Seeing_vs_contrast!C153</f>
        <v>0.18500885063785633</v>
      </c>
      <c r="V146">
        <f>Seeing_vs_contrast!D153*180/PI()</f>
        <v>105.2544402138168</v>
      </c>
      <c r="W146">
        <f>V146*Seeing_vs_contrast!$U$24/360</f>
        <v>0.3015320432042073</v>
      </c>
      <c r="X146">
        <f>Seeing_vs_contrast!N153</f>
        <v>0</v>
      </c>
      <c r="Y146" t="e">
        <f>W146/X146*$T$2</f>
        <v>#DIV/0!</v>
      </c>
    </row>
    <row r="147" spans="1:25" ht="12">
      <c r="A147">
        <v>145</v>
      </c>
      <c r="B147" s="9"/>
      <c r="C147" s="9"/>
      <c r="E147" s="61"/>
      <c r="F147" s="61"/>
      <c r="H147">
        <f>B147-E147</f>
        <v>0</v>
      </c>
      <c r="I147">
        <f>C147-F147</f>
        <v>0</v>
      </c>
      <c r="K147">
        <f>STDEV(H146:H171)</f>
        <v>0</v>
      </c>
      <c r="L147">
        <f>STDEV(I146:I171)</f>
        <v>0</v>
      </c>
      <c r="N147">
        <v>144</v>
      </c>
      <c r="O147">
        <v>3039.3</v>
      </c>
      <c r="P147">
        <v>6118</v>
      </c>
      <c r="Q147">
        <v>480</v>
      </c>
      <c r="R147">
        <v>1492.9</v>
      </c>
      <c r="S147">
        <v>3786</v>
      </c>
      <c r="U147" s="62">
        <f>Seeing_vs_contrast!C154</f>
        <v>0.37343587865470307</v>
      </c>
      <c r="V147">
        <f>Seeing_vs_contrast!D154*180/PI()</f>
        <v>80.41882477085186</v>
      </c>
      <c r="W147">
        <f>V147*Seeing_vs_contrast!$U$24/360</f>
        <v>0.2303831790466633</v>
      </c>
      <c r="X147">
        <f>Seeing_vs_contrast!N154</f>
        <v>0</v>
      </c>
      <c r="Y147" t="e">
        <f>W147/X147*$T$2</f>
        <v>#DIV/0!</v>
      </c>
    </row>
    <row r="148" spans="1:25" ht="12">
      <c r="A148">
        <v>146</v>
      </c>
      <c r="B148" s="9"/>
      <c r="C148" s="9"/>
      <c r="E148" s="61"/>
      <c r="F148" s="61"/>
      <c r="H148">
        <f>B148-E148</f>
        <v>0</v>
      </c>
      <c r="I148">
        <f>C148-F148</f>
        <v>0</v>
      </c>
      <c r="K148">
        <f>STDEV(H147:H172)</f>
        <v>0</v>
      </c>
      <c r="L148">
        <f>STDEV(I147:I172)</f>
        <v>0</v>
      </c>
      <c r="N148">
        <v>145</v>
      </c>
      <c r="O148">
        <v>1084.6</v>
      </c>
      <c r="P148">
        <v>2444</v>
      </c>
      <c r="Q148">
        <v>86</v>
      </c>
      <c r="R148">
        <v>639.2</v>
      </c>
      <c r="S148">
        <v>1354</v>
      </c>
      <c r="U148" s="62">
        <f>Seeing_vs_contrast!C155</f>
        <v>0.14917902704022462</v>
      </c>
      <c r="V148">
        <f>Seeing_vs_contrast!D155*180/PI()</f>
        <v>111.76666930526379</v>
      </c>
      <c r="W148">
        <f>V148*Seeing_vs_contrast!$U$24/360</f>
        <v>0.3201882228368088</v>
      </c>
      <c r="X148">
        <f>Seeing_vs_contrast!N155</f>
        <v>0</v>
      </c>
      <c r="Y148" t="e">
        <f>W148/X148*$T$2</f>
        <v>#DIV/0!</v>
      </c>
    </row>
    <row r="149" spans="1:25" ht="12">
      <c r="A149">
        <v>147</v>
      </c>
      <c r="B149" s="9"/>
      <c r="C149" s="9"/>
      <c r="E149" s="61"/>
      <c r="F149" s="61"/>
      <c r="H149">
        <f>B149-E149</f>
        <v>0</v>
      </c>
      <c r="I149">
        <f>C149-F149</f>
        <v>0</v>
      </c>
      <c r="K149">
        <f>STDEV(H148:H173)</f>
        <v>0</v>
      </c>
      <c r="L149">
        <f>STDEV(I148:I173)</f>
        <v>0</v>
      </c>
      <c r="N149">
        <v>146</v>
      </c>
      <c r="O149">
        <v>2650.9</v>
      </c>
      <c r="P149">
        <v>5387</v>
      </c>
      <c r="Q149">
        <v>445</v>
      </c>
      <c r="R149">
        <v>1301.4</v>
      </c>
      <c r="S149">
        <v>3280</v>
      </c>
      <c r="U149" s="62">
        <f>Seeing_vs_contrast!C156</f>
        <v>0.3288164560825246</v>
      </c>
      <c r="V149">
        <f>Seeing_vs_contrast!D156*180/PI()</f>
        <v>85.45548129786673</v>
      </c>
      <c r="W149">
        <f>V149*Seeing_vs_contrast!$U$24/360</f>
        <v>0.24481215069311776</v>
      </c>
      <c r="X149">
        <f>Seeing_vs_contrast!N156</f>
        <v>0</v>
      </c>
      <c r="Y149" t="e">
        <f>W149/X149*$T$2</f>
        <v>#DIV/0!</v>
      </c>
    </row>
    <row r="150" spans="1:25" ht="12">
      <c r="A150">
        <v>148</v>
      </c>
      <c r="B150" s="9"/>
      <c r="C150" s="9"/>
      <c r="E150" s="61"/>
      <c r="F150" s="61"/>
      <c r="H150">
        <f>B150-E150</f>
        <v>0</v>
      </c>
      <c r="I150">
        <f>C150-F150</f>
        <v>0</v>
      </c>
      <c r="K150">
        <f>STDEV(H149:H174)</f>
        <v>0</v>
      </c>
      <c r="L150">
        <f>STDEV(I149:I174)</f>
        <v>0</v>
      </c>
      <c r="N150">
        <v>147</v>
      </c>
      <c r="O150">
        <v>3218.1</v>
      </c>
      <c r="P150">
        <v>6262</v>
      </c>
      <c r="Q150">
        <v>498</v>
      </c>
      <c r="R150">
        <v>1490.9</v>
      </c>
      <c r="S150">
        <v>4022</v>
      </c>
      <c r="U150" s="62">
        <f>Seeing_vs_contrast!C157</f>
        <v>0.38222547762924985</v>
      </c>
      <c r="V150">
        <f>Seeing_vs_contrast!D157*180/PI()</f>
        <v>79.4634663684096</v>
      </c>
      <c r="W150">
        <f>V150*Seeing_vs_contrast!$U$24/360</f>
        <v>0.22764627625666675</v>
      </c>
      <c r="X150">
        <f>Seeing_vs_contrast!N157</f>
        <v>0</v>
      </c>
      <c r="Y150" t="e">
        <f>W150/X150*$T$2</f>
        <v>#DIV/0!</v>
      </c>
    </row>
    <row r="151" spans="1:25" ht="12">
      <c r="A151">
        <v>149</v>
      </c>
      <c r="B151" s="9"/>
      <c r="C151" s="9"/>
      <c r="E151" s="61"/>
      <c r="F151" s="61"/>
      <c r="H151">
        <f>B151-E151</f>
        <v>0</v>
      </c>
      <c r="I151">
        <f>C151-F151</f>
        <v>0</v>
      </c>
      <c r="K151">
        <f>STDEV(H150:H175)</f>
        <v>0</v>
      </c>
      <c r="L151">
        <f>STDEV(I150:I175)</f>
        <v>0</v>
      </c>
      <c r="N151">
        <v>148</v>
      </c>
      <c r="O151">
        <v>777.8</v>
      </c>
      <c r="P151">
        <v>1792</v>
      </c>
      <c r="Q151">
        <v>120</v>
      </c>
      <c r="R151">
        <v>445</v>
      </c>
      <c r="S151">
        <v>768</v>
      </c>
      <c r="U151" s="62">
        <f>Seeing_vs_contrast!C158</f>
        <v>0.10938167612769334</v>
      </c>
      <c r="V151">
        <f>Seeing_vs_contrast!D158*180/PI()</f>
        <v>120.53680955148106</v>
      </c>
      <c r="W151">
        <f>V151*Seeing_vs_contrast!$U$24/360</f>
        <v>0.34531284752967</v>
      </c>
      <c r="X151">
        <f>Seeing_vs_contrast!N158</f>
        <v>0</v>
      </c>
      <c r="Y151" t="e">
        <f>W151/X151*$T$2</f>
        <v>#DIV/0!</v>
      </c>
    </row>
    <row r="152" spans="1:25" ht="12">
      <c r="A152">
        <v>150</v>
      </c>
      <c r="B152" s="9"/>
      <c r="C152" s="9"/>
      <c r="E152" s="61"/>
      <c r="F152" s="9"/>
      <c r="H152">
        <f>B152-E152</f>
        <v>0</v>
      </c>
      <c r="I152">
        <f>C152-F152</f>
        <v>0</v>
      </c>
      <c r="K152">
        <f>STDEV(H151:H176)</f>
        <v>0</v>
      </c>
      <c r="L152">
        <f>STDEV(I151:I176)</f>
        <v>0</v>
      </c>
      <c r="N152">
        <v>149</v>
      </c>
      <c r="O152">
        <v>566.5</v>
      </c>
      <c r="P152">
        <v>1146</v>
      </c>
      <c r="Q152">
        <v>81</v>
      </c>
      <c r="R152">
        <v>267.6</v>
      </c>
      <c r="S152">
        <v>698</v>
      </c>
      <c r="U152" s="62">
        <f>Seeing_vs_contrast!C159</f>
        <v>0.06995055850576817</v>
      </c>
      <c r="V152">
        <f>Seeing_vs_contrast!D159*180/PI()</f>
        <v>132.15260288099157</v>
      </c>
      <c r="W152">
        <f>V152*Seeing_vs_contrast!$U$24/360</f>
        <v>0.37858967546177397</v>
      </c>
      <c r="X152">
        <f>Seeing_vs_contrast!N159</f>
        <v>0</v>
      </c>
      <c r="Y152" t="e">
        <f>W152/X152*$T$2</f>
        <v>#DIV/0!</v>
      </c>
    </row>
    <row r="153" spans="1:25" ht="12">
      <c r="A153">
        <v>151</v>
      </c>
      <c r="B153" s="9"/>
      <c r="C153" s="61"/>
      <c r="E153" s="61"/>
      <c r="F153" s="61"/>
      <c r="H153">
        <f>B153-E153</f>
        <v>0</v>
      </c>
      <c r="I153">
        <f>C153-F153</f>
        <v>0</v>
      </c>
      <c r="K153">
        <f>STDEV(H152:H177)</f>
        <v>0</v>
      </c>
      <c r="L153">
        <f>STDEV(I152:I177)</f>
        <v>0</v>
      </c>
      <c r="N153">
        <v>150</v>
      </c>
      <c r="O153">
        <v>4188.4</v>
      </c>
      <c r="P153">
        <v>8025</v>
      </c>
      <c r="Q153">
        <v>712</v>
      </c>
      <c r="R153">
        <v>1890.7</v>
      </c>
      <c r="S153">
        <v>5247</v>
      </c>
      <c r="U153" s="62">
        <f>Seeing_vs_contrast!C160</f>
        <v>0.48983702618568026</v>
      </c>
      <c r="V153">
        <f>Seeing_vs_contrast!D160*180/PI()</f>
        <v>68.45263447769916</v>
      </c>
      <c r="W153">
        <f>V153*Seeing_vs_contrast!$U$24/360</f>
        <v>0.19610253681309192</v>
      </c>
      <c r="X153">
        <f>Seeing_vs_contrast!N160</f>
        <v>0</v>
      </c>
      <c r="Y153" t="e">
        <f>W153/X153*$T$2</f>
        <v>#DIV/0!</v>
      </c>
    </row>
    <row r="154" spans="1:25" ht="12">
      <c r="A154">
        <v>152</v>
      </c>
      <c r="B154" s="9"/>
      <c r="C154" s="9"/>
      <c r="E154" s="9"/>
      <c r="F154" s="61"/>
      <c r="H154">
        <f>B154-E154</f>
        <v>0</v>
      </c>
      <c r="I154">
        <f>C154-F154</f>
        <v>0</v>
      </c>
      <c r="K154">
        <f>STDEV(H153:H178)</f>
        <v>0</v>
      </c>
      <c r="L154">
        <f>STDEV(I153:I178)</f>
        <v>0</v>
      </c>
      <c r="N154">
        <v>151</v>
      </c>
      <c r="O154">
        <v>3755.5</v>
      </c>
      <c r="P154">
        <v>7327</v>
      </c>
      <c r="Q154">
        <v>511</v>
      </c>
      <c r="R154">
        <v>1776</v>
      </c>
      <c r="S154">
        <v>4788</v>
      </c>
      <c r="U154" s="62">
        <f>Seeing_vs_contrast!C161</f>
        <v>0.44723188671183545</v>
      </c>
      <c r="V154">
        <f>Seeing_vs_contrast!D161*180/PI()</f>
        <v>72.68565517513811</v>
      </c>
      <c r="W154">
        <f>V154*Seeing_vs_contrast!$U$24/360</f>
        <v>0.20822925923194255</v>
      </c>
      <c r="X154">
        <f>Seeing_vs_contrast!N161</f>
        <v>0</v>
      </c>
      <c r="Y154" t="e">
        <f>W154/X154*$T$2</f>
        <v>#DIV/0!</v>
      </c>
    </row>
    <row r="155" spans="1:25" ht="12">
      <c r="A155">
        <v>153</v>
      </c>
      <c r="B155" s="9"/>
      <c r="C155" s="61"/>
      <c r="E155" s="9"/>
      <c r="F155" s="61"/>
      <c r="H155">
        <f>B155-E155</f>
        <v>0</v>
      </c>
      <c r="I155">
        <f>C155-F155</f>
        <v>0</v>
      </c>
      <c r="K155">
        <f>STDEV(H154:H179)</f>
        <v>0</v>
      </c>
      <c r="L155">
        <f>STDEV(I154:I179)</f>
        <v>0</v>
      </c>
      <c r="N155">
        <v>152</v>
      </c>
      <c r="O155">
        <v>1552.8</v>
      </c>
      <c r="P155">
        <v>3285</v>
      </c>
      <c r="Q155">
        <v>66</v>
      </c>
      <c r="R155">
        <v>936</v>
      </c>
      <c r="S155">
        <v>2138</v>
      </c>
      <c r="U155" s="62">
        <f>Seeing_vs_contrast!C162</f>
        <v>0.20051272660684857</v>
      </c>
      <c r="V155">
        <f>Seeing_vs_contrast!D162*180/PI()</f>
        <v>102.71385356743454</v>
      </c>
      <c r="W155">
        <f>V155*Seeing_vs_contrast!$U$24/360</f>
        <v>0.29425379175120675</v>
      </c>
      <c r="X155">
        <f>Seeing_vs_contrast!N162</f>
        <v>0</v>
      </c>
      <c r="Y155" t="e">
        <f>W155/X155*$T$2</f>
        <v>#DIV/0!</v>
      </c>
    </row>
    <row r="156" spans="1:25" ht="12">
      <c r="A156">
        <v>154</v>
      </c>
      <c r="B156" s="9"/>
      <c r="C156" s="9"/>
      <c r="E156" s="61"/>
      <c r="F156" s="9"/>
      <c r="H156">
        <f>B156-E156</f>
        <v>0</v>
      </c>
      <c r="I156">
        <f>C156-F156</f>
        <v>0</v>
      </c>
      <c r="K156">
        <f>STDEV(H155:H180)</f>
        <v>0</v>
      </c>
      <c r="L156">
        <f>STDEV(I155:I180)</f>
        <v>0</v>
      </c>
      <c r="N156">
        <v>153</v>
      </c>
      <c r="O156">
        <v>1580.8</v>
      </c>
      <c r="P156">
        <v>3047</v>
      </c>
      <c r="Q156">
        <v>280</v>
      </c>
      <c r="R156">
        <v>719.2</v>
      </c>
      <c r="S156">
        <v>1922</v>
      </c>
      <c r="U156" s="62">
        <f>Seeing_vs_contrast!C163</f>
        <v>0.1859854727461393</v>
      </c>
      <c r="V156">
        <f>Seeing_vs_contrast!D163*180/PI()</f>
        <v>105.09010361476336</v>
      </c>
      <c r="W156">
        <f>V156*Seeing_vs_contrast!$U$24/360</f>
        <v>0.30106125308471066</v>
      </c>
      <c r="X156">
        <f>Seeing_vs_contrast!N163</f>
        <v>0</v>
      </c>
      <c r="Y156" t="e">
        <f>W156/X156*$T$2</f>
        <v>#DIV/0!</v>
      </c>
    </row>
    <row r="157" spans="1:25" ht="12">
      <c r="A157">
        <v>155</v>
      </c>
      <c r="B157" s="9"/>
      <c r="C157" s="9"/>
      <c r="E157" s="61"/>
      <c r="F157" s="61"/>
      <c r="H157">
        <f>B157-E157</f>
        <v>0</v>
      </c>
      <c r="I157">
        <f>C157-F157</f>
        <v>0</v>
      </c>
      <c r="K157">
        <f>STDEV(H156:H181)</f>
        <v>0</v>
      </c>
      <c r="L157">
        <f>STDEV(I156:I181)</f>
        <v>0</v>
      </c>
      <c r="N157">
        <v>154</v>
      </c>
      <c r="O157">
        <v>1115.1</v>
      </c>
      <c r="P157">
        <v>2245</v>
      </c>
      <c r="Q157">
        <v>109</v>
      </c>
      <c r="R157">
        <v>609.3</v>
      </c>
      <c r="S157">
        <v>1448</v>
      </c>
      <c r="U157" s="62">
        <f>Seeing_vs_contrast!C164</f>
        <v>0.13703228956845512</v>
      </c>
      <c r="V157">
        <f>Seeing_vs_contrast!D164*180/PI()</f>
        <v>114.23401099970053</v>
      </c>
      <c r="W157">
        <f>V157*Seeing_vs_contrast!$U$24/360</f>
        <v>0.32725664276185046</v>
      </c>
      <c r="X157">
        <f>Seeing_vs_contrast!N164</f>
        <v>0</v>
      </c>
      <c r="Y157" t="e">
        <f>W157/X157*$T$2</f>
        <v>#DIV/0!</v>
      </c>
    </row>
    <row r="158" spans="1:25" ht="12">
      <c r="A158">
        <v>156</v>
      </c>
      <c r="B158" s="9"/>
      <c r="C158" s="61"/>
      <c r="E158" s="9"/>
      <c r="F158" s="61"/>
      <c r="H158">
        <f>B158-E158</f>
        <v>0</v>
      </c>
      <c r="I158">
        <f>C158-F158</f>
        <v>0</v>
      </c>
      <c r="K158">
        <f>STDEV(H157:H182)</f>
        <v>0</v>
      </c>
      <c r="L158">
        <f>STDEV(I157:I182)</f>
        <v>0</v>
      </c>
      <c r="N158">
        <v>155</v>
      </c>
      <c r="O158">
        <v>1766.5</v>
      </c>
      <c r="P158">
        <v>3480</v>
      </c>
      <c r="Q158">
        <v>237</v>
      </c>
      <c r="R158">
        <v>843.9</v>
      </c>
      <c r="S158">
        <v>2243</v>
      </c>
      <c r="U158" s="62">
        <f>Seeing_vs_contrast!C165</f>
        <v>0.21241530855154733</v>
      </c>
      <c r="V158">
        <f>Seeing_vs_contrast!D165*180/PI()</f>
        <v>100.85398080486598</v>
      </c>
      <c r="W158">
        <f>V158*Seeing_vs_contrast!$U$24/360</f>
        <v>0.28892564375994</v>
      </c>
      <c r="X158">
        <f>Seeing_vs_contrast!N165</f>
        <v>0</v>
      </c>
      <c r="Y158" t="e">
        <f>W158/X158*$T$2</f>
        <v>#DIV/0!</v>
      </c>
    </row>
    <row r="159" spans="1:25" ht="12">
      <c r="A159">
        <v>157</v>
      </c>
      <c r="B159" s="9"/>
      <c r="C159" s="61"/>
      <c r="E159" s="9"/>
      <c r="F159" s="61"/>
      <c r="H159">
        <f>B159-E159</f>
        <v>0</v>
      </c>
      <c r="I159">
        <f>C159-F159</f>
        <v>0</v>
      </c>
      <c r="K159">
        <f>STDEV(H158:H183)</f>
        <v>0</v>
      </c>
      <c r="L159">
        <f>STDEV(I158:I183)</f>
        <v>0</v>
      </c>
      <c r="N159">
        <v>156</v>
      </c>
      <c r="O159">
        <v>3709.8</v>
      </c>
      <c r="P159">
        <v>7267</v>
      </c>
      <c r="Q159">
        <v>582</v>
      </c>
      <c r="R159">
        <v>1737.2</v>
      </c>
      <c r="S159">
        <v>4660</v>
      </c>
      <c r="U159" s="62">
        <f>Seeing_vs_contrast!C166</f>
        <v>0.4435695538057743</v>
      </c>
      <c r="V159">
        <f>Seeing_vs_contrast!D166*180/PI()</f>
        <v>73.05608050320257</v>
      </c>
      <c r="W159">
        <f>V159*Seeing_vs_contrast!$U$24/360</f>
        <v>0.20929045062490384</v>
      </c>
      <c r="X159">
        <f>Seeing_vs_contrast!N166</f>
        <v>0</v>
      </c>
      <c r="Y159" t="e">
        <f>W159/X159*$T$2</f>
        <v>#DIV/0!</v>
      </c>
    </row>
    <row r="160" spans="1:25" ht="12">
      <c r="A160">
        <v>158</v>
      </c>
      <c r="B160" s="9"/>
      <c r="C160" s="9"/>
      <c r="E160" s="9"/>
      <c r="F160" s="61"/>
      <c r="H160">
        <f>B160-E160</f>
        <v>0</v>
      </c>
      <c r="I160">
        <f>C160-F160</f>
        <v>0</v>
      </c>
      <c r="K160">
        <f>STDEV(H159:H184)</f>
        <v>0</v>
      </c>
      <c r="L160">
        <f>STDEV(I159:I184)</f>
        <v>0</v>
      </c>
      <c r="N160">
        <v>157</v>
      </c>
      <c r="O160">
        <v>1721.2</v>
      </c>
      <c r="P160">
        <v>3346</v>
      </c>
      <c r="Q160">
        <v>266</v>
      </c>
      <c r="R160">
        <v>797.3</v>
      </c>
      <c r="S160">
        <v>2157</v>
      </c>
      <c r="U160" s="62">
        <f>Seeing_vs_contrast!C167</f>
        <v>0.2042360983946774</v>
      </c>
      <c r="V160">
        <f>Seeing_vs_contrast!D167*180/PI()</f>
        <v>102.12411728265612</v>
      </c>
      <c r="W160">
        <f>V160*Seeing_vs_contrast!$U$24/360</f>
        <v>0.2925643201570426</v>
      </c>
      <c r="X160">
        <f>Seeing_vs_contrast!N167</f>
        <v>0</v>
      </c>
      <c r="Y160" t="e">
        <f>W160/X160*$T$2</f>
        <v>#DIV/0!</v>
      </c>
    </row>
    <row r="161" spans="1:25" ht="12">
      <c r="A161">
        <v>159</v>
      </c>
      <c r="B161" s="9"/>
      <c r="C161" s="9"/>
      <c r="E161" s="61"/>
      <c r="F161" s="9"/>
      <c r="H161">
        <f>B161-E161</f>
        <v>0</v>
      </c>
      <c r="I161">
        <f>C161-F161</f>
        <v>0</v>
      </c>
      <c r="K161">
        <f>STDEV(H160:H185)</f>
        <v>0</v>
      </c>
      <c r="L161">
        <f>STDEV(I160:I185)</f>
        <v>0</v>
      </c>
      <c r="N161">
        <v>158</v>
      </c>
      <c r="O161">
        <v>2324.1</v>
      </c>
      <c r="P161">
        <v>4505</v>
      </c>
      <c r="Q161">
        <v>424</v>
      </c>
      <c r="R161">
        <v>1068.9</v>
      </c>
      <c r="S161">
        <v>2837</v>
      </c>
      <c r="U161" s="62">
        <f>Seeing_vs_contrast!C168</f>
        <v>0.2749801623634255</v>
      </c>
      <c r="V161">
        <f>Seeing_vs_contrast!D168*180/PI()</f>
        <v>92.06832124104625</v>
      </c>
      <c r="W161">
        <f>V161*Seeing_vs_contrast!$U$24/360</f>
        <v>0.26375655945533893</v>
      </c>
      <c r="X161">
        <f>Seeing_vs_contrast!N168</f>
        <v>0</v>
      </c>
      <c r="Y161" t="e">
        <f>W161/X161*$T$2</f>
        <v>#DIV/0!</v>
      </c>
    </row>
    <row r="162" spans="1:25" ht="12">
      <c r="A162">
        <v>160</v>
      </c>
      <c r="B162" s="9"/>
      <c r="C162" s="61"/>
      <c r="E162" s="9"/>
      <c r="F162" s="61"/>
      <c r="H162">
        <f>B162-E162</f>
        <v>0</v>
      </c>
      <c r="I162">
        <f>C162-F162</f>
        <v>0</v>
      </c>
      <c r="K162">
        <f>STDEV(H161:H186)</f>
        <v>0</v>
      </c>
      <c r="L162">
        <f>STDEV(I161:I186)</f>
        <v>0</v>
      </c>
      <c r="N162">
        <v>159</v>
      </c>
      <c r="O162">
        <v>1837.4</v>
      </c>
      <c r="P162">
        <v>3589</v>
      </c>
      <c r="Q162">
        <v>196</v>
      </c>
      <c r="R162">
        <v>891.4</v>
      </c>
      <c r="S162">
        <v>2367</v>
      </c>
      <c r="U162" s="62">
        <f>Seeing_vs_contrast!C169</f>
        <v>0.21906854666422512</v>
      </c>
      <c r="V162">
        <f>Seeing_vs_contrast!D169*180/PI()</f>
        <v>99.84504640968959</v>
      </c>
      <c r="W162">
        <f>V162*Seeing_vs_contrast!$U$24/360</f>
        <v>0.2860352569124253</v>
      </c>
      <c r="X162">
        <f>Seeing_vs_contrast!N169</f>
        <v>0</v>
      </c>
      <c r="Y162" t="e">
        <f>W162/X162*$T$2</f>
        <v>#DIV/0!</v>
      </c>
    </row>
    <row r="163" spans="1:25" ht="12">
      <c r="A163">
        <v>161</v>
      </c>
      <c r="B163" s="9"/>
      <c r="C163" s="61"/>
      <c r="E163" s="9"/>
      <c r="F163" s="9"/>
      <c r="H163">
        <f>B163-E163</f>
        <v>0</v>
      </c>
      <c r="I163">
        <f>C163-F163</f>
        <v>0</v>
      </c>
      <c r="K163">
        <f>STDEV(H162:H187)</f>
        <v>0</v>
      </c>
      <c r="L163">
        <f>STDEV(I162:I187)</f>
        <v>0</v>
      </c>
      <c r="N163">
        <v>160</v>
      </c>
      <c r="O163">
        <v>1426.1</v>
      </c>
      <c r="P163">
        <v>2936</v>
      </c>
      <c r="Q163">
        <v>216</v>
      </c>
      <c r="R163">
        <v>713.9</v>
      </c>
      <c r="S163">
        <v>1756</v>
      </c>
      <c r="U163" s="62">
        <f>Seeing_vs_contrast!C170</f>
        <v>0.17921015686992614</v>
      </c>
      <c r="V163">
        <f>Seeing_vs_contrast!D170*180/PI()</f>
        <v>106.24300332313732</v>
      </c>
      <c r="W163">
        <f>V163*Seeing_vs_contrast!$U$24/360</f>
        <v>0.3043640705617628</v>
      </c>
      <c r="X163">
        <f>Seeing_vs_contrast!N170</f>
        <v>0</v>
      </c>
      <c r="Y163" t="e">
        <f>W163/X163*$T$2</f>
        <v>#DIV/0!</v>
      </c>
    </row>
    <row r="164" spans="1:25" ht="12">
      <c r="A164">
        <v>162</v>
      </c>
      <c r="B164" s="9"/>
      <c r="C164" s="9"/>
      <c r="E164" s="9"/>
      <c r="F164" s="61"/>
      <c r="H164">
        <f>B164-E164</f>
        <v>0</v>
      </c>
      <c r="I164">
        <f>C164-F164</f>
        <v>0</v>
      </c>
      <c r="K164">
        <f>STDEV(H163:H188)</f>
        <v>0</v>
      </c>
      <c r="L164">
        <f>STDEV(I163:I188)</f>
        <v>0</v>
      </c>
      <c r="N164">
        <v>161</v>
      </c>
      <c r="O164">
        <v>3568.4</v>
      </c>
      <c r="P164">
        <v>7148</v>
      </c>
      <c r="Q164">
        <v>598</v>
      </c>
      <c r="R164">
        <v>1720</v>
      </c>
      <c r="S164">
        <v>4477</v>
      </c>
      <c r="U164" s="62">
        <f>Seeing_vs_contrast!C171</f>
        <v>0.43630592687541964</v>
      </c>
      <c r="V164">
        <f>Seeing_vs_contrast!D171*180/PI()</f>
        <v>73.79427775903098</v>
      </c>
      <c r="W164">
        <f>V164*Seeing_vs_contrast!$U$24/360</f>
        <v>0.21140523197175728</v>
      </c>
      <c r="X164">
        <f>Seeing_vs_contrast!N171</f>
        <v>0</v>
      </c>
      <c r="Y164" t="e">
        <f>W164/X164*$T$2</f>
        <v>#DIV/0!</v>
      </c>
    </row>
    <row r="165" spans="1:25" ht="12">
      <c r="A165">
        <v>163</v>
      </c>
      <c r="B165" s="9"/>
      <c r="C165" s="9"/>
      <c r="E165" s="9"/>
      <c r="F165" s="61"/>
      <c r="H165">
        <f>B165-E165</f>
        <v>0</v>
      </c>
      <c r="I165">
        <f>C165-F165</f>
        <v>0</v>
      </c>
      <c r="K165">
        <f>STDEV(H164:H189)</f>
        <v>0</v>
      </c>
      <c r="L165">
        <f>STDEV(I164:I189)</f>
        <v>0</v>
      </c>
      <c r="N165">
        <v>162</v>
      </c>
      <c r="O165">
        <v>2207.6</v>
      </c>
      <c r="P165">
        <v>4425</v>
      </c>
      <c r="Q165">
        <v>349</v>
      </c>
      <c r="R165">
        <v>1055.6</v>
      </c>
      <c r="S165">
        <v>2722</v>
      </c>
      <c r="U165" s="62">
        <f>Seeing_vs_contrast!C172</f>
        <v>0.2700970518220106</v>
      </c>
      <c r="V165">
        <f>Seeing_vs_contrast!D172*180/PI()</f>
        <v>92.70499382982466</v>
      </c>
      <c r="W165">
        <f>V165*Seeing_vs_contrast!$U$24/360</f>
        <v>0.26558049378206644</v>
      </c>
      <c r="X165">
        <f>Seeing_vs_contrast!N172</f>
        <v>0</v>
      </c>
      <c r="Y165" t="e">
        <f>W165/X165*$T$2</f>
        <v>#DIV/0!</v>
      </c>
    </row>
    <row r="166" spans="1:25" ht="12">
      <c r="A166">
        <v>164</v>
      </c>
      <c r="B166" s="9"/>
      <c r="C166" s="61"/>
      <c r="E166" s="9"/>
      <c r="F166" s="61"/>
      <c r="H166">
        <f>B166-E166</f>
        <v>0</v>
      </c>
      <c r="I166">
        <f>C166-F166</f>
        <v>0</v>
      </c>
      <c r="K166">
        <f>STDEV(H165:H190)</f>
        <v>0</v>
      </c>
      <c r="L166">
        <f>STDEV(I165:I190)</f>
        <v>0</v>
      </c>
      <c r="N166">
        <v>163</v>
      </c>
      <c r="O166">
        <v>3706.5</v>
      </c>
      <c r="P166">
        <v>7215</v>
      </c>
      <c r="Q166">
        <v>562</v>
      </c>
      <c r="R166">
        <v>1734.1</v>
      </c>
      <c r="S166">
        <v>4685</v>
      </c>
      <c r="U166" s="62">
        <f>Seeing_vs_contrast!C173</f>
        <v>0.4403955319538546</v>
      </c>
      <c r="V166">
        <f>Seeing_vs_contrast!D173*180/PI()</f>
        <v>73.37806840621643</v>
      </c>
      <c r="W166">
        <f>V166*Seeing_vs_contrast!$U$24/360</f>
        <v>0.21021287888622545</v>
      </c>
      <c r="X166">
        <f>Seeing_vs_contrast!N173</f>
        <v>0</v>
      </c>
      <c r="Y166" t="e">
        <f>W166/X166*$T$2</f>
        <v>#DIV/0!</v>
      </c>
    </row>
    <row r="167" spans="1:25" ht="12">
      <c r="A167">
        <v>165</v>
      </c>
      <c r="B167" s="9"/>
      <c r="C167" s="9"/>
      <c r="E167" s="9"/>
      <c r="F167" s="61"/>
      <c r="H167">
        <f>B167-E167</f>
        <v>0</v>
      </c>
      <c r="I167">
        <f>C167-F167</f>
        <v>0</v>
      </c>
      <c r="K167">
        <f>STDEV(H166:H191)</f>
        <v>0</v>
      </c>
      <c r="L167">
        <f>STDEV(I166:I191)</f>
        <v>0</v>
      </c>
      <c r="N167">
        <v>164</v>
      </c>
      <c r="O167">
        <v>4015.9</v>
      </c>
      <c r="P167">
        <v>7944</v>
      </c>
      <c r="Q167">
        <v>517</v>
      </c>
      <c r="R167">
        <v>1946</v>
      </c>
      <c r="S167">
        <v>5178</v>
      </c>
      <c r="U167" s="62">
        <f>Seeing_vs_contrast!C174</f>
        <v>0.4848928767624977</v>
      </c>
      <c r="V167">
        <f>Seeing_vs_contrast!D174*180/PI()</f>
        <v>68.93743261570543</v>
      </c>
      <c r="W167">
        <f>V167*Seeing_vs_contrast!$U$24/360</f>
        <v>0.1974913824788678</v>
      </c>
      <c r="X167">
        <f>Seeing_vs_contrast!N174</f>
        <v>0</v>
      </c>
      <c r="Y167" t="e">
        <f>W167/X167*$T$2</f>
        <v>#DIV/0!</v>
      </c>
    </row>
    <row r="168" spans="1:25" ht="12">
      <c r="A168">
        <v>166</v>
      </c>
      <c r="B168" s="9"/>
      <c r="C168" s="61"/>
      <c r="E168" s="9"/>
      <c r="F168" s="61"/>
      <c r="H168">
        <f>B168-E168</f>
        <v>0</v>
      </c>
      <c r="I168">
        <f>C168-F168</f>
        <v>0</v>
      </c>
      <c r="K168">
        <f>STDEV(H167:H192)</f>
        <v>0</v>
      </c>
      <c r="L168">
        <f>STDEV(I167:I192)</f>
        <v>0</v>
      </c>
      <c r="N168">
        <v>165</v>
      </c>
      <c r="O168">
        <v>2023.8</v>
      </c>
      <c r="P168">
        <v>4069</v>
      </c>
      <c r="Q168">
        <v>354</v>
      </c>
      <c r="R168">
        <v>969.4</v>
      </c>
      <c r="S168">
        <v>2519</v>
      </c>
      <c r="U168" s="62">
        <f>Seeing_vs_contrast!C175</f>
        <v>0.2483672099127144</v>
      </c>
      <c r="V168">
        <f>Seeing_vs_contrast!D175*180/PI()</f>
        <v>95.62893692266223</v>
      </c>
      <c r="W168">
        <f>V168*Seeing_vs_contrast!$U$24/360</f>
        <v>0.2739569815882351</v>
      </c>
      <c r="X168">
        <f>Seeing_vs_contrast!N175</f>
        <v>0</v>
      </c>
      <c r="Y168" t="e">
        <f>W168/X168*$T$2</f>
        <v>#DIV/0!</v>
      </c>
    </row>
    <row r="169" spans="1:25" ht="12">
      <c r="A169">
        <v>167</v>
      </c>
      <c r="B169" s="9"/>
      <c r="C169" s="9"/>
      <c r="E169" s="61"/>
      <c r="F169" s="9"/>
      <c r="H169">
        <f>B169-E169</f>
        <v>0</v>
      </c>
      <c r="I169">
        <f>C169-F169</f>
        <v>0</v>
      </c>
      <c r="K169">
        <f>STDEV(H168:H193)</f>
        <v>0</v>
      </c>
      <c r="L169">
        <f>STDEV(I168:I193)</f>
        <v>0</v>
      </c>
      <c r="N169">
        <v>166</v>
      </c>
      <c r="O169">
        <v>1797</v>
      </c>
      <c r="P169">
        <v>3667</v>
      </c>
      <c r="Q169">
        <v>237</v>
      </c>
      <c r="R169">
        <v>892.5</v>
      </c>
      <c r="S169">
        <v>2261</v>
      </c>
      <c r="U169" s="62">
        <f>Seeing_vs_contrast!C176</f>
        <v>0.22382957944210463</v>
      </c>
      <c r="V169">
        <f>Seeing_vs_contrast!D176*180/PI()</f>
        <v>99.13561822739938</v>
      </c>
      <c r="W169">
        <f>V169*Seeing_vs_contrast!$U$24/360</f>
        <v>0.28400289296770187</v>
      </c>
      <c r="X169">
        <f>Seeing_vs_contrast!N176</f>
        <v>0</v>
      </c>
      <c r="Y169" t="e">
        <f>W169/X169*$T$2</f>
        <v>#DIV/0!</v>
      </c>
    </row>
    <row r="170" spans="1:25" ht="12">
      <c r="A170">
        <v>168</v>
      </c>
      <c r="B170" s="9"/>
      <c r="C170" s="61"/>
      <c r="E170" s="9"/>
      <c r="F170" s="61"/>
      <c r="H170">
        <f>B170-E170</f>
        <v>0</v>
      </c>
      <c r="I170">
        <f>C170-F170</f>
        <v>0</v>
      </c>
      <c r="K170">
        <f>STDEV(H169:H194)</f>
        <v>0</v>
      </c>
      <c r="L170">
        <f>STDEV(I169:I194)</f>
        <v>0</v>
      </c>
      <c r="N170">
        <v>167</v>
      </c>
      <c r="O170">
        <v>3291</v>
      </c>
      <c r="P170">
        <v>6519</v>
      </c>
      <c r="Q170">
        <v>515</v>
      </c>
      <c r="R170">
        <v>1557.2</v>
      </c>
      <c r="S170">
        <v>4061</v>
      </c>
      <c r="U170" s="62">
        <f>Seeing_vs_contrast!C177</f>
        <v>0.39791247024354515</v>
      </c>
      <c r="V170">
        <f>Seeing_vs_contrast!D177*180/PI()</f>
        <v>77.78408943379829</v>
      </c>
      <c r="W170">
        <f>V170*Seeing_vs_contrast!$U$24/360</f>
        <v>0.22283521120920008</v>
      </c>
      <c r="X170">
        <f>Seeing_vs_contrast!N177</f>
        <v>0</v>
      </c>
      <c r="Y170" t="e">
        <f>W170/X170*$T$2</f>
        <v>#DIV/0!</v>
      </c>
    </row>
    <row r="171" spans="1:25" ht="12">
      <c r="A171">
        <v>169</v>
      </c>
      <c r="B171" s="9"/>
      <c r="C171" s="61"/>
      <c r="E171" s="9"/>
      <c r="F171" s="61"/>
      <c r="H171">
        <f>B171-E171</f>
        <v>0</v>
      </c>
      <c r="I171">
        <f>C171-F171</f>
        <v>0</v>
      </c>
      <c r="K171">
        <f>STDEV(H170:H195)</f>
        <v>0</v>
      </c>
      <c r="L171">
        <f>STDEV(I170:I195)</f>
        <v>0</v>
      </c>
      <c r="N171">
        <v>168</v>
      </c>
      <c r="O171">
        <v>4845</v>
      </c>
      <c r="P171">
        <v>9452</v>
      </c>
      <c r="Q171">
        <v>718</v>
      </c>
      <c r="R171">
        <v>2270.9</v>
      </c>
      <c r="S171">
        <v>6084</v>
      </c>
      <c r="U171" s="62">
        <f>Seeing_vs_contrast!C178</f>
        <v>0.5769395104681683</v>
      </c>
      <c r="V171">
        <f>Seeing_vs_contrast!D178*180/PI()</f>
        <v>60.09329577999571</v>
      </c>
      <c r="W171">
        <f>V171*Seeing_vs_contrast!$U$24/360</f>
        <v>0.1721547729730669</v>
      </c>
      <c r="X171">
        <f>Seeing_vs_contrast!N178</f>
        <v>0</v>
      </c>
      <c r="Y171" t="e">
        <f>W171/X171*$T$2</f>
        <v>#DIV/0!</v>
      </c>
    </row>
    <row r="172" spans="1:25" ht="12">
      <c r="A172">
        <v>170</v>
      </c>
      <c r="B172" s="9"/>
      <c r="C172" s="9"/>
      <c r="E172" s="61"/>
      <c r="F172" s="61"/>
      <c r="H172">
        <f>B172-E172</f>
        <v>0</v>
      </c>
      <c r="I172">
        <f>C172-F172</f>
        <v>0</v>
      </c>
      <c r="K172">
        <f>STDEV(H171:H196)</f>
        <v>0</v>
      </c>
      <c r="L172">
        <f>STDEV(I171:I196)</f>
        <v>0</v>
      </c>
      <c r="N172">
        <v>169</v>
      </c>
      <c r="O172">
        <v>2218.2</v>
      </c>
      <c r="P172">
        <v>4418</v>
      </c>
      <c r="Q172">
        <v>329</v>
      </c>
      <c r="R172">
        <v>1053.4</v>
      </c>
      <c r="S172">
        <v>2771</v>
      </c>
      <c r="U172" s="62">
        <f>Seeing_vs_contrast!C179</f>
        <v>0.26966977964963684</v>
      </c>
      <c r="V172">
        <f>Seeing_vs_contrast!D179*180/PI()</f>
        <v>92.76103915317067</v>
      </c>
      <c r="W172">
        <f>V172*Seeing_vs_contrast!$U$24/360</f>
        <v>0.26574105195734377</v>
      </c>
      <c r="X172">
        <f>Seeing_vs_contrast!N179</f>
        <v>0</v>
      </c>
      <c r="Y172" t="e">
        <f>W172/X172*$T$2</f>
        <v>#DIV/0!</v>
      </c>
    </row>
    <row r="173" spans="1:25" ht="12">
      <c r="A173">
        <v>171</v>
      </c>
      <c r="B173" s="9"/>
      <c r="C173" s="61"/>
      <c r="E173" s="9"/>
      <c r="F173" s="61"/>
      <c r="H173">
        <f>B173-E173</f>
        <v>0</v>
      </c>
      <c r="I173">
        <f>C173-F173</f>
        <v>0</v>
      </c>
      <c r="K173">
        <f>STDEV(H172:H197)</f>
        <v>0</v>
      </c>
      <c r="L173">
        <f>STDEV(I172:I197)</f>
        <v>0</v>
      </c>
      <c r="N173">
        <v>170</v>
      </c>
      <c r="O173">
        <v>3612</v>
      </c>
      <c r="P173">
        <v>7076</v>
      </c>
      <c r="Q173">
        <v>479</v>
      </c>
      <c r="R173">
        <v>1725.6</v>
      </c>
      <c r="S173">
        <v>4597</v>
      </c>
      <c r="U173" s="62">
        <f>Seeing_vs_contrast!C180</f>
        <v>0.43191112738814624</v>
      </c>
      <c r="V173">
        <f>Seeing_vs_contrast!D180*180/PI()</f>
        <v>74.2432792763428</v>
      </c>
      <c r="W173">
        <f>V173*Seeing_vs_contrast!$U$24/360</f>
        <v>0.2126915277768729</v>
      </c>
      <c r="X173">
        <f>Seeing_vs_contrast!N180</f>
        <v>0</v>
      </c>
      <c r="Y173" t="e">
        <f>W173/X173*$T$2</f>
        <v>#DIV/0!</v>
      </c>
    </row>
    <row r="174" spans="1:25" ht="12">
      <c r="A174">
        <v>172</v>
      </c>
      <c r="B174" s="9"/>
      <c r="C174" s="61"/>
      <c r="E174" s="9"/>
      <c r="F174" s="61"/>
      <c r="H174">
        <f>B174-E174</f>
        <v>0</v>
      </c>
      <c r="I174">
        <f>C174-F174</f>
        <v>0</v>
      </c>
      <c r="K174">
        <f>STDEV(H173:H198)</f>
        <v>0</v>
      </c>
      <c r="L174">
        <f>STDEV(I173:I198)</f>
        <v>0</v>
      </c>
      <c r="N174">
        <v>171</v>
      </c>
      <c r="O174">
        <v>1674.7</v>
      </c>
      <c r="P174">
        <v>3262</v>
      </c>
      <c r="Q174">
        <v>250</v>
      </c>
      <c r="R174">
        <v>794.4</v>
      </c>
      <c r="S174">
        <v>2117</v>
      </c>
      <c r="U174" s="62">
        <f>Seeing_vs_contrast!C181</f>
        <v>0.19910883232619178</v>
      </c>
      <c r="V174">
        <f>Seeing_vs_contrast!D181*180/PI()</f>
        <v>102.9381692060414</v>
      </c>
      <c r="W174">
        <f>V174*Seeing_vs_contrast!$U$24/360</f>
        <v>0.2948964093233907</v>
      </c>
      <c r="X174">
        <f>Seeing_vs_contrast!N181</f>
        <v>0</v>
      </c>
      <c r="Y174" t="e">
        <f>W174/X174*$T$2</f>
        <v>#DIV/0!</v>
      </c>
    </row>
    <row r="175" spans="1:25" ht="12">
      <c r="A175">
        <v>173</v>
      </c>
      <c r="B175" s="9"/>
      <c r="C175" s="61"/>
      <c r="E175" s="9"/>
      <c r="F175" s="9"/>
      <c r="H175">
        <f>B175-E175</f>
        <v>0</v>
      </c>
      <c r="I175">
        <f>C175-F175</f>
        <v>0</v>
      </c>
      <c r="K175">
        <f>STDEV(H174:H199)</f>
        <v>0</v>
      </c>
      <c r="L175">
        <f>STDEV(I174:I199)</f>
        <v>0</v>
      </c>
      <c r="N175">
        <v>172</v>
      </c>
      <c r="O175">
        <v>4550.9</v>
      </c>
      <c r="P175">
        <v>8791</v>
      </c>
      <c r="Q175">
        <v>686</v>
      </c>
      <c r="R175">
        <v>2116.1</v>
      </c>
      <c r="S175">
        <v>5736</v>
      </c>
      <c r="U175" s="62">
        <f>Seeing_vs_contrast!C182</f>
        <v>0.5365928096197278</v>
      </c>
      <c r="V175">
        <f>Seeing_vs_contrast!D182*180/PI()</f>
        <v>63.931191564612305</v>
      </c>
      <c r="W175">
        <f>V175*Seeing_vs_contrast!$U$24/360</f>
        <v>0.18314954483437162</v>
      </c>
      <c r="X175">
        <f>Seeing_vs_contrast!N182</f>
        <v>0</v>
      </c>
      <c r="Y175" t="e">
        <f>W175/X175*$T$2</f>
        <v>#DIV/0!</v>
      </c>
    </row>
    <row r="176" spans="1:25" ht="12">
      <c r="A176">
        <v>174</v>
      </c>
      <c r="B176" s="9"/>
      <c r="C176" s="61"/>
      <c r="E176" s="61"/>
      <c r="F176" s="61"/>
      <c r="H176">
        <f>B176-E176</f>
        <v>0</v>
      </c>
      <c r="I176">
        <f>C176-F176</f>
        <v>0</v>
      </c>
      <c r="K176">
        <f>STDEV(H175:H200)</f>
        <v>0</v>
      </c>
      <c r="L176">
        <f>STDEV(I175:I200)</f>
        <v>0</v>
      </c>
      <c r="N176">
        <v>173</v>
      </c>
      <c r="O176">
        <v>2714.1</v>
      </c>
      <c r="P176">
        <v>5505</v>
      </c>
      <c r="Q176">
        <v>458</v>
      </c>
      <c r="R176">
        <v>1327.9</v>
      </c>
      <c r="S176">
        <v>3384</v>
      </c>
      <c r="U176" s="62">
        <f>Seeing_vs_contrast!C183</f>
        <v>0.3360190441311115</v>
      </c>
      <c r="V176">
        <f>Seeing_vs_contrast!D183*180/PI()</f>
        <v>84.61899761561756</v>
      </c>
      <c r="W176">
        <f>V176*Seeing_vs_contrast!$U$24/360</f>
        <v>0.24241579921090772</v>
      </c>
      <c r="X176">
        <f>Seeing_vs_contrast!N183</f>
        <v>0</v>
      </c>
      <c r="Y176" t="e">
        <f>W176/X176*$T$2</f>
        <v>#DIV/0!</v>
      </c>
    </row>
    <row r="177" spans="1:25" ht="12">
      <c r="A177">
        <v>175</v>
      </c>
      <c r="B177" s="9"/>
      <c r="C177" s="61"/>
      <c r="E177" s="9"/>
      <c r="F177" s="61"/>
      <c r="H177">
        <f>B177-E177</f>
        <v>0</v>
      </c>
      <c r="I177">
        <f>C177-F177</f>
        <v>0</v>
      </c>
      <c r="K177">
        <f>STDEV(H176:H201)</f>
        <v>0</v>
      </c>
      <c r="L177">
        <f>STDEV(I176:I201)</f>
        <v>0</v>
      </c>
      <c r="N177">
        <v>174</v>
      </c>
      <c r="O177">
        <v>3060.3</v>
      </c>
      <c r="P177">
        <v>6165</v>
      </c>
      <c r="Q177">
        <v>512</v>
      </c>
      <c r="R177">
        <v>1480.9</v>
      </c>
      <c r="S177">
        <v>3803</v>
      </c>
      <c r="U177" s="62">
        <f>Seeing_vs_contrast!C184</f>
        <v>0.37630470609778427</v>
      </c>
      <c r="V177">
        <f>Seeing_vs_contrast!D184*180/PI()</f>
        <v>80.10581414555055</v>
      </c>
      <c r="W177">
        <f>V177*Seeing_vs_contrast!$U$24/360</f>
        <v>0.22948646881572204</v>
      </c>
      <c r="X177">
        <f>Seeing_vs_contrast!N184</f>
        <v>0</v>
      </c>
      <c r="Y177" t="e">
        <f>W177/X177*$T$2</f>
        <v>#DIV/0!</v>
      </c>
    </row>
    <row r="178" spans="1:25" ht="12">
      <c r="A178">
        <v>176</v>
      </c>
      <c r="B178" s="9"/>
      <c r="C178" s="61"/>
      <c r="E178" s="9"/>
      <c r="F178" s="61"/>
      <c r="H178">
        <f>B178-E178</f>
        <v>0</v>
      </c>
      <c r="I178">
        <f>C178-F178</f>
        <v>0</v>
      </c>
      <c r="K178">
        <f>STDEV(H177:H202)</f>
        <v>0</v>
      </c>
      <c r="L178">
        <f>STDEV(I177:I202)</f>
        <v>0</v>
      </c>
      <c r="N178">
        <v>175</v>
      </c>
      <c r="O178">
        <v>3680.8</v>
      </c>
      <c r="P178">
        <v>7247</v>
      </c>
      <c r="Q178">
        <v>579</v>
      </c>
      <c r="R178">
        <v>1731.7</v>
      </c>
      <c r="S178">
        <v>4537</v>
      </c>
      <c r="U178" s="62">
        <f>Seeing_vs_contrast!C185</f>
        <v>0.44234877617042057</v>
      </c>
      <c r="V178">
        <f>Seeing_vs_contrast!D185*180/PI()</f>
        <v>73.17981603122459</v>
      </c>
      <c r="W178">
        <f>V178*Seeing_vs_contrast!$U$24/360</f>
        <v>0.20964492713445193</v>
      </c>
      <c r="X178">
        <f>Seeing_vs_contrast!N185</f>
        <v>0</v>
      </c>
      <c r="Y178" t="e">
        <f>W178/X178*$T$2</f>
        <v>#DIV/0!</v>
      </c>
    </row>
    <row r="179" spans="1:25" ht="12">
      <c r="A179">
        <v>177</v>
      </c>
      <c r="B179" s="9"/>
      <c r="C179" s="61"/>
      <c r="E179" s="9"/>
      <c r="F179" s="61"/>
      <c r="H179">
        <f>B179-E179</f>
        <v>0</v>
      </c>
      <c r="I179">
        <f>C179-F179</f>
        <v>0</v>
      </c>
      <c r="K179">
        <f>STDEV(H178:H203)</f>
        <v>0</v>
      </c>
      <c r="L179">
        <f>STDEV(I178:I203)</f>
        <v>0</v>
      </c>
      <c r="N179">
        <v>176</v>
      </c>
      <c r="O179">
        <v>847.3</v>
      </c>
      <c r="P179">
        <v>1992</v>
      </c>
      <c r="Q179">
        <v>67</v>
      </c>
      <c r="R179">
        <v>519.6</v>
      </c>
      <c r="S179">
        <v>1008</v>
      </c>
      <c r="U179" s="62">
        <f>Seeing_vs_contrast!C186</f>
        <v>0.12158945248123054</v>
      </c>
      <c r="V179">
        <f>Seeing_vs_contrast!D186*180/PI()</f>
        <v>117.61987797192857</v>
      </c>
      <c r="W179">
        <f>V179*Seeing_vs_contrast!$U$24/360</f>
        <v>0.3369564462483312</v>
      </c>
      <c r="X179">
        <f>Seeing_vs_contrast!N186</f>
        <v>0</v>
      </c>
      <c r="Y179" t="e">
        <f>W179/X179*$T$2</f>
        <v>#DIV/0!</v>
      </c>
    </row>
    <row r="180" spans="1:25" ht="12">
      <c r="A180">
        <v>178</v>
      </c>
      <c r="B180" s="9"/>
      <c r="C180" s="9"/>
      <c r="E180" s="9"/>
      <c r="F180" s="61"/>
      <c r="H180">
        <f>B180-E180</f>
        <v>0</v>
      </c>
      <c r="I180">
        <f>C180-F180</f>
        <v>0</v>
      </c>
      <c r="K180">
        <f>STDEV(H179:H204)</f>
        <v>0</v>
      </c>
      <c r="L180">
        <f>STDEV(I179:I204)</f>
        <v>0</v>
      </c>
      <c r="N180">
        <v>177</v>
      </c>
      <c r="O180">
        <v>5340.9</v>
      </c>
      <c r="P180">
        <v>10425</v>
      </c>
      <c r="Q180">
        <v>741</v>
      </c>
      <c r="R180">
        <v>2531.8</v>
      </c>
      <c r="S180">
        <v>6781</v>
      </c>
      <c r="U180" s="62">
        <f>Seeing_vs_contrast!C187</f>
        <v>0.6363303424281267</v>
      </c>
      <c r="V180">
        <f>Seeing_vs_contrast!D187*180/PI()</f>
        <v>54.47846165429794</v>
      </c>
      <c r="W180">
        <f>V180*Seeing_vs_contrast!$U$24/360</f>
        <v>0.1560694429600523</v>
      </c>
      <c r="X180">
        <f>Seeing_vs_contrast!N187</f>
        <v>0</v>
      </c>
      <c r="Y180" t="e">
        <f>W180/X180*$T$2</f>
        <v>#DIV/0!</v>
      </c>
    </row>
    <row r="181" spans="1:25" ht="12">
      <c r="A181">
        <v>179</v>
      </c>
      <c r="B181" s="9"/>
      <c r="C181" s="9"/>
      <c r="E181" s="9"/>
      <c r="F181" s="61"/>
      <c r="H181">
        <f>B181-E181</f>
        <v>0</v>
      </c>
      <c r="I181">
        <f>C181-F181</f>
        <v>0</v>
      </c>
      <c r="K181">
        <f>STDEV(H180:H205)</f>
        <v>0</v>
      </c>
      <c r="L181">
        <f>STDEV(I180:I205)</f>
        <v>0</v>
      </c>
      <c r="N181">
        <v>178</v>
      </c>
      <c r="O181">
        <v>3112.2</v>
      </c>
      <c r="P181">
        <v>6165</v>
      </c>
      <c r="Q181">
        <v>543</v>
      </c>
      <c r="R181">
        <v>1477.6</v>
      </c>
      <c r="S181">
        <v>3837</v>
      </c>
      <c r="U181" s="62">
        <f>Seeing_vs_contrast!C188</f>
        <v>0.37630470609778427</v>
      </c>
      <c r="V181">
        <f>Seeing_vs_contrast!D188*180/PI()</f>
        <v>80.10581414555055</v>
      </c>
      <c r="W181">
        <f>V181*Seeing_vs_contrast!$U$24/360</f>
        <v>0.22948646881572204</v>
      </c>
      <c r="X181">
        <f>Seeing_vs_contrast!N188</f>
        <v>0</v>
      </c>
      <c r="Y181" t="e">
        <f>W181/X181*$T$2</f>
        <v>#DIV/0!</v>
      </c>
    </row>
    <row r="182" spans="1:25" ht="12">
      <c r="A182">
        <v>180</v>
      </c>
      <c r="B182" s="9"/>
      <c r="C182" s="61"/>
      <c r="E182" s="9"/>
      <c r="F182" s="61"/>
      <c r="H182">
        <f>B182-E182</f>
        <v>0</v>
      </c>
      <c r="I182">
        <f>C182-F182</f>
        <v>0</v>
      </c>
      <c r="K182">
        <f>STDEV(H181:H206)</f>
        <v>0</v>
      </c>
      <c r="L182">
        <f>STDEV(I181:I206)</f>
        <v>0</v>
      </c>
      <c r="N182">
        <v>179</v>
      </c>
      <c r="O182">
        <v>2249.8</v>
      </c>
      <c r="P182">
        <v>4431</v>
      </c>
      <c r="Q182">
        <v>347</v>
      </c>
      <c r="R182">
        <v>1071.5</v>
      </c>
      <c r="S182">
        <v>2779</v>
      </c>
      <c r="U182" s="62">
        <f>Seeing_vs_contrast!C189</f>
        <v>0.27046328511261675</v>
      </c>
      <c r="V182">
        <f>Seeing_vs_contrast!D189*180/PI()</f>
        <v>92.65699857783622</v>
      </c>
      <c r="W182">
        <f>V182*Seeing_vs_contrast!$U$24/360</f>
        <v>0.2654429973841304</v>
      </c>
      <c r="X182">
        <f>Seeing_vs_contrast!N189</f>
        <v>0</v>
      </c>
      <c r="Y182" t="e">
        <f>W182/X182*$T$2</f>
        <v>#DIV/0!</v>
      </c>
    </row>
    <row r="183" spans="1:25" ht="12">
      <c r="A183">
        <v>181</v>
      </c>
      <c r="B183" s="9"/>
      <c r="C183" s="61"/>
      <c r="E183" s="9"/>
      <c r="F183" s="61"/>
      <c r="H183">
        <f>B183-E183</f>
        <v>0</v>
      </c>
      <c r="I183">
        <f>C183-F183</f>
        <v>0</v>
      </c>
      <c r="K183">
        <f>STDEV(H182:H207)</f>
        <v>0</v>
      </c>
      <c r="L183">
        <f>STDEV(I182:I207)</f>
        <v>0</v>
      </c>
      <c r="N183">
        <v>180</v>
      </c>
      <c r="O183">
        <v>2048.9</v>
      </c>
      <c r="P183">
        <v>4127</v>
      </c>
      <c r="Q183">
        <v>257</v>
      </c>
      <c r="R183">
        <v>1018.8</v>
      </c>
      <c r="S183">
        <v>2615</v>
      </c>
      <c r="U183" s="62">
        <f>Seeing_vs_contrast!C190</f>
        <v>0.2519074650552402</v>
      </c>
      <c r="V183">
        <f>Seeing_vs_contrast!D190*180/PI()</f>
        <v>95.14182727604778</v>
      </c>
      <c r="W183">
        <f>V183*Seeing_vs_contrast!$U$24/360</f>
        <v>0.27256151393186107</v>
      </c>
      <c r="X183">
        <f>Seeing_vs_contrast!N190</f>
        <v>0</v>
      </c>
      <c r="Y183" t="e">
        <f>W183/X183*$T$2</f>
        <v>#DIV/0!</v>
      </c>
    </row>
    <row r="184" spans="1:25" ht="12">
      <c r="A184">
        <v>182</v>
      </c>
      <c r="B184" s="9"/>
      <c r="C184" s="9"/>
      <c r="E184" s="9"/>
      <c r="F184" s="61"/>
      <c r="H184">
        <f>B184-E184</f>
        <v>0</v>
      </c>
      <c r="I184">
        <f>C184-F184</f>
        <v>0</v>
      </c>
      <c r="K184">
        <f>STDEV(H183:H208)</f>
        <v>0</v>
      </c>
      <c r="L184">
        <f>STDEV(I183:I208)</f>
        <v>0</v>
      </c>
      <c r="N184">
        <v>181</v>
      </c>
      <c r="O184">
        <v>3099.4</v>
      </c>
      <c r="P184">
        <v>6112</v>
      </c>
      <c r="Q184">
        <v>406</v>
      </c>
      <c r="R184">
        <v>1496.1</v>
      </c>
      <c r="S184">
        <v>3950</v>
      </c>
      <c r="U184" s="62">
        <f>Seeing_vs_contrast!C191</f>
        <v>0.3730696453640969</v>
      </c>
      <c r="V184">
        <f>Seeing_vs_contrast!D191*180/PI()</f>
        <v>80.45886847590435</v>
      </c>
      <c r="W184">
        <f>V184*Seeing_vs_contrast!$U$24/360</f>
        <v>0.23049789591920017</v>
      </c>
      <c r="X184">
        <f>Seeing_vs_contrast!N191</f>
        <v>0</v>
      </c>
      <c r="Y184" t="e">
        <f>W184/X184*$T$2</f>
        <v>#DIV/0!</v>
      </c>
    </row>
    <row r="185" spans="1:25" ht="12">
      <c r="A185">
        <v>183</v>
      </c>
      <c r="B185" s="9"/>
      <c r="C185" s="9"/>
      <c r="E185" s="9"/>
      <c r="F185" s="61"/>
      <c r="H185">
        <f>B185-E185</f>
        <v>0</v>
      </c>
      <c r="I185">
        <f>C185-F185</f>
        <v>0</v>
      </c>
      <c r="K185">
        <f>STDEV(H184:H209)</f>
        <v>0</v>
      </c>
      <c r="L185">
        <f>STDEV(I184:I209)</f>
        <v>0</v>
      </c>
      <c r="N185">
        <v>182</v>
      </c>
      <c r="O185">
        <v>1806.2</v>
      </c>
      <c r="P185">
        <v>3846</v>
      </c>
      <c r="Q185">
        <v>121</v>
      </c>
      <c r="R185">
        <v>1006.5</v>
      </c>
      <c r="S185">
        <v>2352</v>
      </c>
      <c r="U185" s="62">
        <f>Seeing_vs_contrast!C192</f>
        <v>0.23475553927852041</v>
      </c>
      <c r="V185">
        <f>Seeing_vs_contrast!D192*180/PI()</f>
        <v>97.54463228909965</v>
      </c>
      <c r="W185">
        <f>V185*Seeing_vs_contrast!$U$24/360</f>
        <v>0.27944504970987694</v>
      </c>
      <c r="X185">
        <f>Seeing_vs_contrast!N192</f>
        <v>0</v>
      </c>
      <c r="Y185" t="e">
        <f>W185/X185*$T$2</f>
        <v>#DIV/0!</v>
      </c>
    </row>
    <row r="186" spans="1:25" ht="12">
      <c r="A186">
        <v>184</v>
      </c>
      <c r="B186" s="9"/>
      <c r="C186" s="9"/>
      <c r="E186" s="9"/>
      <c r="F186" s="9"/>
      <c r="H186">
        <f>B186-E186</f>
        <v>0</v>
      </c>
      <c r="I186">
        <f>C186-F186</f>
        <v>0</v>
      </c>
      <c r="K186">
        <f>STDEV(H185:H210)</f>
        <v>0</v>
      </c>
      <c r="L186">
        <f>STDEV(I185:I210)</f>
        <v>0</v>
      </c>
      <c r="N186">
        <v>183</v>
      </c>
      <c r="O186">
        <v>2135.7</v>
      </c>
      <c r="P186">
        <v>4326</v>
      </c>
      <c r="Q186">
        <v>381</v>
      </c>
      <c r="R186">
        <v>1029.2</v>
      </c>
      <c r="S186">
        <v>2635</v>
      </c>
      <c r="U186" s="62">
        <f>Seeing_vs_contrast!C193</f>
        <v>0.26405420252700973</v>
      </c>
      <c r="V186">
        <f>Seeing_vs_contrast!D193*180/PI()</f>
        <v>93.50281106667461</v>
      </c>
      <c r="W186">
        <f>V186*Seeing_vs_contrast!$U$24/360</f>
        <v>0.2678660739537172</v>
      </c>
      <c r="X186">
        <f>Seeing_vs_contrast!N193</f>
        <v>0</v>
      </c>
      <c r="Y186" t="e">
        <f>W186/X186*$T$2</f>
        <v>#DIV/0!</v>
      </c>
    </row>
    <row r="187" spans="1:25" ht="12">
      <c r="A187">
        <v>185</v>
      </c>
      <c r="B187" s="9"/>
      <c r="C187" s="9"/>
      <c r="E187" s="9"/>
      <c r="F187" s="9"/>
      <c r="H187">
        <f>B187-E187</f>
        <v>0</v>
      </c>
      <c r="I187">
        <f>C187-F187</f>
        <v>0</v>
      </c>
      <c r="K187">
        <f>STDEV(H186:H211)</f>
        <v>0</v>
      </c>
      <c r="L187">
        <f>STDEV(I186:I211)</f>
        <v>0</v>
      </c>
      <c r="N187">
        <v>184</v>
      </c>
      <c r="O187">
        <v>5156.8</v>
      </c>
      <c r="P187">
        <v>10145</v>
      </c>
      <c r="Q187">
        <v>777</v>
      </c>
      <c r="R187">
        <v>2447.2</v>
      </c>
      <c r="S187">
        <v>6458</v>
      </c>
      <c r="U187" s="62">
        <f>Seeing_vs_contrast!C194</f>
        <v>0.6192394555331746</v>
      </c>
      <c r="V187">
        <f>Seeing_vs_contrast!D194*180/PI()</f>
        <v>56.09506935325251</v>
      </c>
      <c r="W187">
        <f>V187*Seeing_vs_contrast!$U$24/360</f>
        <v>0.16070068722428654</v>
      </c>
      <c r="X187">
        <f>Seeing_vs_contrast!N194</f>
        <v>0</v>
      </c>
      <c r="Y187" t="e">
        <f>W187/X187*$T$2</f>
        <v>#DIV/0!</v>
      </c>
    </row>
    <row r="188" spans="1:25" ht="12">
      <c r="A188">
        <v>186</v>
      </c>
      <c r="B188" s="9"/>
      <c r="C188" s="61"/>
      <c r="E188" s="9"/>
      <c r="F188" s="61"/>
      <c r="H188">
        <f>B188-E188</f>
        <v>0</v>
      </c>
      <c r="I188">
        <f>C188-F188</f>
        <v>0</v>
      </c>
      <c r="K188">
        <f>STDEV(H187:H212)</f>
        <v>0</v>
      </c>
      <c r="L188">
        <f>STDEV(I187:I212)</f>
        <v>0</v>
      </c>
      <c r="N188">
        <v>185</v>
      </c>
      <c r="O188">
        <v>1213.7</v>
      </c>
      <c r="P188">
        <v>2673</v>
      </c>
      <c r="Q188">
        <v>95</v>
      </c>
      <c r="R188">
        <v>775.5</v>
      </c>
      <c r="S188">
        <v>1567</v>
      </c>
      <c r="U188" s="62">
        <f>Seeing_vs_contrast!C195</f>
        <v>0.16315693096502473</v>
      </c>
      <c r="V188">
        <f>Seeing_vs_contrast!D195*180/PI()</f>
        <v>109.10424678780224</v>
      </c>
      <c r="W188">
        <f>V188*Seeing_vs_contrast!$U$24/360</f>
        <v>0.3125609369956393</v>
      </c>
      <c r="X188">
        <f>Seeing_vs_contrast!N195</f>
        <v>0</v>
      </c>
      <c r="Y188" t="e">
        <f>W188/X188*$T$2</f>
        <v>#DIV/0!</v>
      </c>
    </row>
    <row r="189" spans="1:25" ht="12">
      <c r="A189">
        <v>187</v>
      </c>
      <c r="B189" s="9"/>
      <c r="C189" s="9"/>
      <c r="E189" s="9"/>
      <c r="F189" s="9"/>
      <c r="H189">
        <f>B189-E189</f>
        <v>0</v>
      </c>
      <c r="I189">
        <f>C189-F189</f>
        <v>0</v>
      </c>
      <c r="K189">
        <f>STDEV(H188:H213)</f>
        <v>0</v>
      </c>
      <c r="L189">
        <f>STDEV(I188:I213)</f>
        <v>0</v>
      </c>
      <c r="N189">
        <v>186</v>
      </c>
      <c r="O189">
        <v>1310.9</v>
      </c>
      <c r="P189">
        <v>2574</v>
      </c>
      <c r="Q189">
        <v>181</v>
      </c>
      <c r="R189">
        <v>637.9</v>
      </c>
      <c r="S189">
        <v>1682</v>
      </c>
      <c r="U189" s="62">
        <f>Seeing_vs_contrast!C196</f>
        <v>0.1571140816700238</v>
      </c>
      <c r="V189">
        <f>Seeing_vs_contrast!D196*180/PI()</f>
        <v>110.23395594752503</v>
      </c>
      <c r="W189">
        <f>V189*Seeing_vs_contrast!$U$24/360</f>
        <v>0.3157973183821702</v>
      </c>
      <c r="X189">
        <f>Seeing_vs_contrast!N196</f>
        <v>0</v>
      </c>
      <c r="Y189" t="e">
        <f>W189/X189*$T$2</f>
        <v>#DIV/0!</v>
      </c>
    </row>
    <row r="190" spans="1:25" ht="12">
      <c r="A190">
        <v>188</v>
      </c>
      <c r="B190" s="9"/>
      <c r="C190" s="61"/>
      <c r="E190" s="9"/>
      <c r="F190" s="9"/>
      <c r="H190">
        <f>B190-E190</f>
        <v>0</v>
      </c>
      <c r="I190">
        <f>C190-F190</f>
        <v>0</v>
      </c>
      <c r="K190">
        <f>STDEV(H189:H214)</f>
        <v>0</v>
      </c>
      <c r="L190">
        <f>STDEV(I189:I214)</f>
        <v>0</v>
      </c>
      <c r="N190">
        <v>187</v>
      </c>
      <c r="O190">
        <v>3305.7</v>
      </c>
      <c r="P190">
        <v>6357</v>
      </c>
      <c r="Q190">
        <v>508</v>
      </c>
      <c r="R190">
        <v>1518.9</v>
      </c>
      <c r="S190">
        <v>4151</v>
      </c>
      <c r="U190" s="62">
        <f>Seeing_vs_contrast!C197</f>
        <v>0.38802417139718</v>
      </c>
      <c r="V190">
        <f>Seeing_vs_contrast!D197*180/PI()</f>
        <v>78.83897778154629</v>
      </c>
      <c r="W190">
        <f>V190*Seeing_vs_contrast!$U$24/360</f>
        <v>0.2258572465570923</v>
      </c>
      <c r="X190">
        <f>Seeing_vs_contrast!N197</f>
        <v>0</v>
      </c>
      <c r="Y190" t="e">
        <f>W190/X190*$T$2</f>
        <v>#DIV/0!</v>
      </c>
    </row>
    <row r="191" spans="1:25" ht="12">
      <c r="A191">
        <v>189</v>
      </c>
      <c r="B191" s="9"/>
      <c r="C191" s="61"/>
      <c r="E191" s="9"/>
      <c r="F191" s="61"/>
      <c r="H191">
        <f>B191-E191</f>
        <v>0</v>
      </c>
      <c r="I191">
        <f>C191-F191</f>
        <v>0</v>
      </c>
      <c r="K191">
        <f>STDEV(H190:H215)</f>
        <v>0</v>
      </c>
      <c r="L191">
        <f>STDEV(I190:I215)</f>
        <v>0</v>
      </c>
      <c r="N191">
        <v>188</v>
      </c>
      <c r="O191">
        <v>2875.4</v>
      </c>
      <c r="P191">
        <v>5759</v>
      </c>
      <c r="Q191">
        <v>464</v>
      </c>
      <c r="R191">
        <v>1387.8</v>
      </c>
      <c r="S191">
        <v>3579</v>
      </c>
      <c r="U191" s="62">
        <f>Seeing_vs_contrast!C198</f>
        <v>0.3515229201001038</v>
      </c>
      <c r="V191">
        <f>Seeing_vs_contrast!D198*180/PI()</f>
        <v>82.85058328700458</v>
      </c>
      <c r="W191">
        <f>V191*Seeing_vs_contrast!$U$24/360</f>
        <v>0.23734966057908333</v>
      </c>
      <c r="X191">
        <f>Seeing_vs_contrast!N198</f>
        <v>0</v>
      </c>
      <c r="Y191" t="e">
        <f>W191/X191*$T$2</f>
        <v>#DIV/0!</v>
      </c>
    </row>
    <row r="192" spans="1:25" ht="12">
      <c r="A192">
        <v>190</v>
      </c>
      <c r="B192" s="9"/>
      <c r="C192" s="61"/>
      <c r="E192" s="9"/>
      <c r="F192" s="61"/>
      <c r="H192">
        <f>B192-E192</f>
        <v>0</v>
      </c>
      <c r="I192">
        <f>C192-F192</f>
        <v>0</v>
      </c>
      <c r="K192">
        <f>STDEV(H191:H216)</f>
        <v>0</v>
      </c>
      <c r="L192">
        <f>STDEV(I191:I216)</f>
        <v>0</v>
      </c>
      <c r="N192">
        <v>189</v>
      </c>
      <c r="O192">
        <v>3536</v>
      </c>
      <c r="P192">
        <v>7010</v>
      </c>
      <c r="Q192">
        <v>535</v>
      </c>
      <c r="R192">
        <v>1683.4</v>
      </c>
      <c r="S192">
        <v>4425</v>
      </c>
      <c r="U192" s="62">
        <f>Seeing_vs_contrast!C199</f>
        <v>0.427882561191479</v>
      </c>
      <c r="V192">
        <f>Seeing_vs_contrast!D199*180/PI()</f>
        <v>74.65648912443002</v>
      </c>
      <c r="W192">
        <f>V192*Seeing_vs_contrast!$U$24/360</f>
        <v>0.2138752879062578</v>
      </c>
      <c r="X192">
        <f>Seeing_vs_contrast!N199</f>
        <v>0</v>
      </c>
      <c r="Y192" t="e">
        <f>W192/X192*$T$2</f>
        <v>#DIV/0!</v>
      </c>
    </row>
    <row r="193" spans="1:25" ht="12">
      <c r="A193">
        <v>191</v>
      </c>
      <c r="B193" s="9"/>
      <c r="C193" s="61"/>
      <c r="E193" s="9"/>
      <c r="F193" s="61"/>
      <c r="H193">
        <f>B193-E193</f>
        <v>0</v>
      </c>
      <c r="I193">
        <f>C193-F193</f>
        <v>0</v>
      </c>
      <c r="K193">
        <f>STDEV(H192:H217)</f>
        <v>0</v>
      </c>
      <c r="L193">
        <f>STDEV(I192:I217)</f>
        <v>0</v>
      </c>
      <c r="N193">
        <v>190</v>
      </c>
      <c r="O193">
        <v>4403</v>
      </c>
      <c r="P193">
        <v>8387</v>
      </c>
      <c r="Q193">
        <v>700</v>
      </c>
      <c r="R193">
        <v>1993.4</v>
      </c>
      <c r="S193">
        <v>5568</v>
      </c>
      <c r="U193" s="62">
        <f>Seeing_vs_contrast!C200</f>
        <v>0.5119331013855826</v>
      </c>
      <c r="V193">
        <f>Seeing_vs_contrast!D200*180/PI()</f>
        <v>66.30294360902244</v>
      </c>
      <c r="W193">
        <f>V193*Seeing_vs_contrast!$U$24/360</f>
        <v>0.1899441203265974</v>
      </c>
      <c r="X193">
        <f>Seeing_vs_contrast!N200</f>
        <v>0</v>
      </c>
      <c r="Y193" t="e">
        <f>W193/X193*$T$2</f>
        <v>#DIV/0!</v>
      </c>
    </row>
    <row r="194" spans="1:25" ht="12">
      <c r="A194">
        <v>192</v>
      </c>
      <c r="B194" s="9"/>
      <c r="C194" s="61"/>
      <c r="E194" s="9"/>
      <c r="F194" s="9"/>
      <c r="H194">
        <f>B194-E194</f>
        <v>0</v>
      </c>
      <c r="I194">
        <f>C194-F194</f>
        <v>0</v>
      </c>
      <c r="K194">
        <f>STDEV(H193:H218)</f>
        <v>0</v>
      </c>
      <c r="L194">
        <f>STDEV(I193:I218)</f>
        <v>0</v>
      </c>
      <c r="N194">
        <v>191</v>
      </c>
      <c r="O194">
        <v>2720.1</v>
      </c>
      <c r="P194">
        <v>5207</v>
      </c>
      <c r="Q194">
        <v>465</v>
      </c>
      <c r="R194">
        <v>1247.1</v>
      </c>
      <c r="S194">
        <v>3297</v>
      </c>
      <c r="U194" s="62">
        <f>Seeing_vs_contrast!C201</f>
        <v>0.3178294573643411</v>
      </c>
      <c r="V194">
        <f>Seeing_vs_contrast!D201*180/PI()</f>
        <v>86.75119663844644</v>
      </c>
      <c r="W194">
        <f>V194*Seeing_vs_contrast!$U$24/360</f>
        <v>0.24852410520318272</v>
      </c>
      <c r="X194">
        <f>Seeing_vs_contrast!N201</f>
        <v>0</v>
      </c>
      <c r="Y194" t="e">
        <f>W194/X194*$T$2</f>
        <v>#DIV/0!</v>
      </c>
    </row>
    <row r="195" spans="1:25" ht="12">
      <c r="A195">
        <v>193</v>
      </c>
      <c r="B195" s="9"/>
      <c r="C195" s="9"/>
      <c r="E195" s="9"/>
      <c r="F195" s="61"/>
      <c r="H195">
        <f>B195-E195</f>
        <v>0</v>
      </c>
      <c r="I195">
        <f>C195-F195</f>
        <v>0</v>
      </c>
      <c r="K195">
        <f>STDEV(H194:H219)</f>
        <v>0</v>
      </c>
      <c r="L195">
        <f>STDEV(I194:I219)</f>
        <v>0</v>
      </c>
      <c r="N195">
        <v>192</v>
      </c>
      <c r="O195">
        <v>2566.8</v>
      </c>
      <c r="P195">
        <v>4911</v>
      </c>
      <c r="Q195">
        <v>321</v>
      </c>
      <c r="R195">
        <v>1202.2</v>
      </c>
      <c r="S195">
        <v>3256</v>
      </c>
      <c r="U195" s="62">
        <f>Seeing_vs_contrast!C202</f>
        <v>0.29976194836110603</v>
      </c>
      <c r="V195">
        <f>Seeing_vs_contrast!D202*180/PI()</f>
        <v>88.93835534923437</v>
      </c>
      <c r="W195">
        <f>V195*Seeing_vs_contrast!$U$24/360</f>
        <v>0.2547898592515254</v>
      </c>
      <c r="X195">
        <f>Seeing_vs_contrast!N202</f>
        <v>0</v>
      </c>
      <c r="Y195" t="e">
        <f>W195/X195*$T$2</f>
        <v>#DIV/0!</v>
      </c>
    </row>
    <row r="196" spans="1:25" ht="12">
      <c r="A196">
        <v>194</v>
      </c>
      <c r="B196" s="9"/>
      <c r="C196" s="9"/>
      <c r="E196" s="9"/>
      <c r="F196" s="61"/>
      <c r="H196">
        <f>B196-E196</f>
        <v>0</v>
      </c>
      <c r="I196">
        <f>C196-F196</f>
        <v>0</v>
      </c>
      <c r="K196">
        <f>STDEV(H195:H220)</f>
        <v>0</v>
      </c>
      <c r="L196">
        <f>STDEV(I195:I220)</f>
        <v>0</v>
      </c>
      <c r="N196">
        <v>193</v>
      </c>
      <c r="O196">
        <v>2918.7</v>
      </c>
      <c r="P196">
        <v>5677</v>
      </c>
      <c r="Q196">
        <v>468</v>
      </c>
      <c r="R196">
        <v>1347.9</v>
      </c>
      <c r="S196">
        <v>3672</v>
      </c>
      <c r="U196" s="62">
        <f>Seeing_vs_contrast!C203</f>
        <v>0.3465177317951535</v>
      </c>
      <c r="V196">
        <f>Seeing_vs_contrast!D203*180/PI()</f>
        <v>83.41688142065159</v>
      </c>
      <c r="W196">
        <f>V196*Seeing_vs_contrast!$U$24/360</f>
        <v>0.2389719867532042</v>
      </c>
      <c r="X196">
        <f>Seeing_vs_contrast!N203</f>
        <v>0</v>
      </c>
      <c r="Y196" t="e">
        <f>W196/X196*$T$2</f>
        <v>#DIV/0!</v>
      </c>
    </row>
    <row r="197" spans="1:25" ht="12">
      <c r="A197">
        <v>195</v>
      </c>
      <c r="B197" s="9"/>
      <c r="C197" s="61"/>
      <c r="E197" s="9"/>
      <c r="F197" s="61"/>
      <c r="H197">
        <f>B197-E197</f>
        <v>0</v>
      </c>
      <c r="I197">
        <f>C197-F197</f>
        <v>0</v>
      </c>
      <c r="K197">
        <f>STDEV(H196:H221)</f>
        <v>0</v>
      </c>
      <c r="L197">
        <f>STDEV(I196:I221)</f>
        <v>0</v>
      </c>
      <c r="N197">
        <v>194</v>
      </c>
      <c r="O197">
        <v>2470.5</v>
      </c>
      <c r="P197">
        <v>4830</v>
      </c>
      <c r="Q197">
        <v>398</v>
      </c>
      <c r="R197">
        <v>1144</v>
      </c>
      <c r="S197">
        <v>3028</v>
      </c>
      <c r="U197" s="62">
        <f>Seeing_vs_contrast!C204</f>
        <v>0.2948177989379235</v>
      </c>
      <c r="V197">
        <f>Seeing_vs_contrast!D204*180/PI()</f>
        <v>89.55012306483182</v>
      </c>
      <c r="W197">
        <f>V197*Seeing_vs_contrast!$U$24/360</f>
        <v>0.2565424463051047</v>
      </c>
      <c r="X197">
        <f>Seeing_vs_contrast!N204</f>
        <v>0</v>
      </c>
      <c r="Y197" t="e">
        <f>W197/X197*$T$2</f>
        <v>#DIV/0!</v>
      </c>
    </row>
    <row r="198" spans="1:25" ht="12">
      <c r="A198">
        <v>196</v>
      </c>
      <c r="B198" s="9"/>
      <c r="C198" s="61"/>
      <c r="E198" s="9"/>
      <c r="F198" s="61"/>
      <c r="H198">
        <f>B198-E198</f>
        <v>0</v>
      </c>
      <c r="I198">
        <f>C198-F198</f>
        <v>0</v>
      </c>
      <c r="K198">
        <f>STDEV(H197:H222)</f>
        <v>0</v>
      </c>
      <c r="L198">
        <f>STDEV(I197:I222)</f>
        <v>0</v>
      </c>
      <c r="N198">
        <v>195</v>
      </c>
      <c r="O198">
        <v>2765.7</v>
      </c>
      <c r="P198">
        <v>5417</v>
      </c>
      <c r="Q198">
        <v>440</v>
      </c>
      <c r="R198">
        <v>1299.5</v>
      </c>
      <c r="S198">
        <v>3408</v>
      </c>
      <c r="U198" s="62">
        <f>Seeing_vs_contrast!C205</f>
        <v>0.33064762253555513</v>
      </c>
      <c r="V198">
        <f>Seeing_vs_contrast!D205*180/PI()</f>
        <v>85.24187391485547</v>
      </c>
      <c r="W198">
        <f>V198*Seeing_vs_contrast!$U$24/360</f>
        <v>0.24420021004232867</v>
      </c>
      <c r="X198">
        <f>Seeing_vs_contrast!N205</f>
        <v>0</v>
      </c>
      <c r="Y198" t="e">
        <f>W198/X198*$T$2</f>
        <v>#DIV/0!</v>
      </c>
    </row>
    <row r="199" spans="1:25" ht="12">
      <c r="A199">
        <v>197</v>
      </c>
      <c r="B199" s="9"/>
      <c r="C199" s="9"/>
      <c r="E199" s="9"/>
      <c r="F199" s="61"/>
      <c r="H199">
        <f>B199-E199</f>
        <v>0</v>
      </c>
      <c r="I199">
        <f>C199-F199</f>
        <v>0</v>
      </c>
      <c r="K199">
        <f>STDEV(H198:H223)</f>
        <v>0</v>
      </c>
      <c r="L199">
        <f>STDEV(I198:I223)</f>
        <v>0</v>
      </c>
      <c r="N199">
        <v>196</v>
      </c>
      <c r="O199">
        <v>1902.8</v>
      </c>
      <c r="P199">
        <v>3936</v>
      </c>
      <c r="Q199">
        <v>180</v>
      </c>
      <c r="R199">
        <v>1003.1</v>
      </c>
      <c r="S199">
        <v>2433</v>
      </c>
      <c r="U199" s="62">
        <f>Seeing_vs_contrast!C206</f>
        <v>0.24024903863761216</v>
      </c>
      <c r="V199">
        <f>Seeing_vs_contrast!D206*180/PI()</f>
        <v>96.76302972269028</v>
      </c>
      <c r="W199">
        <f>V199*Seeing_vs_contrast!$U$24/360</f>
        <v>0.27720592119098214</v>
      </c>
      <c r="X199">
        <f>Seeing_vs_contrast!N206</f>
        <v>0</v>
      </c>
      <c r="Y199" t="e">
        <f>W199/X199*$T$2</f>
        <v>#DIV/0!</v>
      </c>
    </row>
    <row r="200" spans="1:25" ht="12">
      <c r="A200">
        <v>198</v>
      </c>
      <c r="B200" s="9"/>
      <c r="C200" s="9"/>
      <c r="E200" s="9"/>
      <c r="F200" s="61"/>
      <c r="H200">
        <f>B200-E200</f>
        <v>0</v>
      </c>
      <c r="I200">
        <f>C200-F200</f>
        <v>0</v>
      </c>
      <c r="K200">
        <f>STDEV(H199:H224)</f>
        <v>0</v>
      </c>
      <c r="L200">
        <f>STDEV(I199:I224)</f>
        <v>0</v>
      </c>
      <c r="N200">
        <v>197</v>
      </c>
      <c r="O200">
        <v>4989</v>
      </c>
      <c r="P200">
        <v>9744</v>
      </c>
      <c r="Q200">
        <v>718</v>
      </c>
      <c r="R200">
        <v>2357.8</v>
      </c>
      <c r="S200">
        <v>6292</v>
      </c>
      <c r="U200" s="62">
        <f>Seeing_vs_contrast!C207</f>
        <v>0.5947628639443325</v>
      </c>
      <c r="V200">
        <f>Seeing_vs_contrast!D207*180/PI()</f>
        <v>58.40756049136858</v>
      </c>
      <c r="W200">
        <f>V200*Seeing_vs_contrast!$U$24/360</f>
        <v>0.16732549256600196</v>
      </c>
      <c r="X200">
        <f>Seeing_vs_contrast!N207</f>
        <v>0</v>
      </c>
      <c r="Y200" t="e">
        <f>W200/X200*$T$2</f>
        <v>#DIV/0!</v>
      </c>
    </row>
    <row r="201" spans="1:25" ht="12">
      <c r="A201">
        <v>199</v>
      </c>
      <c r="B201" s="9"/>
      <c r="C201" s="61"/>
      <c r="E201" s="9"/>
      <c r="F201" s="61"/>
      <c r="H201">
        <f>B201-E201</f>
        <v>0</v>
      </c>
      <c r="I201">
        <f>C201-F201</f>
        <v>0</v>
      </c>
      <c r="K201">
        <f>STDEV(H200:H225)</f>
        <v>0</v>
      </c>
      <c r="L201">
        <f>STDEV(I200:I225)</f>
        <v>0</v>
      </c>
      <c r="N201">
        <v>198</v>
      </c>
      <c r="O201">
        <v>5335.8</v>
      </c>
      <c r="P201">
        <v>10329</v>
      </c>
      <c r="Q201">
        <v>774</v>
      </c>
      <c r="R201">
        <v>2494</v>
      </c>
      <c r="S201">
        <v>6709</v>
      </c>
      <c r="U201" s="62">
        <f>Seeing_vs_contrast!C208</f>
        <v>0.6304706097784288</v>
      </c>
      <c r="V201">
        <f>Seeing_vs_contrast!D208*180/PI()</f>
        <v>55.03311005142801</v>
      </c>
      <c r="W201">
        <f>V201*Seeing_vs_contrast!$U$24/360</f>
        <v>0.15765839506608054</v>
      </c>
      <c r="X201">
        <f>Seeing_vs_contrast!N208</f>
        <v>0</v>
      </c>
      <c r="Y201" t="e">
        <f>W201/X201*$T$2</f>
        <v>#DIV/0!</v>
      </c>
    </row>
    <row r="202" spans="1:25" ht="12">
      <c r="A202">
        <v>200</v>
      </c>
      <c r="B202" s="9"/>
      <c r="C202" s="61"/>
      <c r="E202" s="9"/>
      <c r="F202" s="61"/>
      <c r="H202">
        <f>B202-E202</f>
        <v>0</v>
      </c>
      <c r="I202">
        <f>C202-F202</f>
        <v>0</v>
      </c>
      <c r="K202">
        <f>STDEV(H201:H226)</f>
        <v>0</v>
      </c>
      <c r="L202">
        <f>STDEV(I201:I226)</f>
        <v>0</v>
      </c>
      <c r="N202">
        <v>199</v>
      </c>
      <c r="O202">
        <v>4392.2</v>
      </c>
      <c r="P202">
        <v>8521</v>
      </c>
      <c r="Q202">
        <v>629</v>
      </c>
      <c r="R202">
        <v>2061.4</v>
      </c>
      <c r="S202">
        <v>5534</v>
      </c>
      <c r="U202" s="62">
        <f>Seeing_vs_contrast!C209</f>
        <v>0.5201123115424525</v>
      </c>
      <c r="V202">
        <f>Seeing_vs_contrast!D209*180/PI()</f>
        <v>65.51343378916637</v>
      </c>
      <c r="W202">
        <f>V202*Seeing_vs_contrast!$U$24/360</f>
        <v>0.18768233917392227</v>
      </c>
      <c r="X202">
        <f>Seeing_vs_contrast!N209</f>
        <v>0</v>
      </c>
      <c r="Y202" t="e">
        <f>W202/X202*$T$2</f>
        <v>#DIV/0!</v>
      </c>
    </row>
    <row r="203" spans="1:25" ht="12">
      <c r="A203">
        <v>201</v>
      </c>
      <c r="B203" s="9"/>
      <c r="C203" s="9"/>
      <c r="E203" s="9"/>
      <c r="F203" s="61"/>
      <c r="H203">
        <f>B203-E203</f>
        <v>0</v>
      </c>
      <c r="I203">
        <f>C203-F203</f>
        <v>0</v>
      </c>
      <c r="K203">
        <f>STDEV(H202:H227)</f>
        <v>0</v>
      </c>
      <c r="L203">
        <f>STDEV(I202:I227)</f>
        <v>0</v>
      </c>
      <c r="N203">
        <v>200</v>
      </c>
      <c r="O203">
        <v>4498</v>
      </c>
      <c r="P203">
        <v>8681</v>
      </c>
      <c r="Q203">
        <v>741</v>
      </c>
      <c r="R203">
        <v>2061</v>
      </c>
      <c r="S203">
        <v>5620</v>
      </c>
      <c r="U203" s="62">
        <f>Seeing_vs_contrast!C210</f>
        <v>0.5298785326252823</v>
      </c>
      <c r="V203">
        <f>Seeing_vs_contrast!D210*180/PI()</f>
        <v>64.57452866658967</v>
      </c>
      <c r="W203">
        <f>V203*Seeing_vs_contrast!$U$24/360</f>
        <v>0.18499257160297386</v>
      </c>
      <c r="X203">
        <f>Seeing_vs_contrast!N210</f>
        <v>0</v>
      </c>
      <c r="Y203" t="e">
        <f>W203/X203*$T$2</f>
        <v>#DIV/0!</v>
      </c>
    </row>
    <row r="204" spans="1:25" ht="12">
      <c r="A204">
        <v>202</v>
      </c>
      <c r="B204" s="9"/>
      <c r="C204" s="9"/>
      <c r="E204" s="9"/>
      <c r="F204" s="61"/>
      <c r="H204">
        <f>B204-E204</f>
        <v>0</v>
      </c>
      <c r="I204">
        <f>C204-F204</f>
        <v>0</v>
      </c>
      <c r="K204">
        <f>STDEV(H203:H228)</f>
        <v>0</v>
      </c>
      <c r="L204">
        <f>STDEV(I203:I228)</f>
        <v>0</v>
      </c>
      <c r="N204">
        <v>201</v>
      </c>
      <c r="O204">
        <v>3643.6</v>
      </c>
      <c r="P204">
        <v>7430</v>
      </c>
      <c r="Q204">
        <v>507</v>
      </c>
      <c r="R204">
        <v>1824.3</v>
      </c>
      <c r="S204">
        <v>4517</v>
      </c>
      <c r="U204" s="62">
        <f>Seeing_vs_contrast!C211</f>
        <v>0.4535188915339071</v>
      </c>
      <c r="V204">
        <f>Seeing_vs_contrast!D211*180/PI()</f>
        <v>72.05241468063755</v>
      </c>
      <c r="W204">
        <f>V204*Seeing_vs_contrast!$U$24/360</f>
        <v>0.20641515714030148</v>
      </c>
      <c r="X204">
        <f>Seeing_vs_contrast!N211</f>
        <v>0</v>
      </c>
      <c r="Y204" t="e">
        <f>W204/X204*$T$2</f>
        <v>#DIV/0!</v>
      </c>
    </row>
    <row r="205" spans="1:25" ht="12">
      <c r="A205">
        <v>203</v>
      </c>
      <c r="B205" s="9"/>
      <c r="C205" s="61"/>
      <c r="E205" s="9"/>
      <c r="F205" s="9"/>
      <c r="H205">
        <f>B205-E205</f>
        <v>0</v>
      </c>
      <c r="I205">
        <f>C205-F205</f>
        <v>0</v>
      </c>
      <c r="K205">
        <f>STDEV(H204:H229)</f>
        <v>0</v>
      </c>
      <c r="L205">
        <f>STDEV(I204:I229)</f>
        <v>0</v>
      </c>
      <c r="N205">
        <v>202</v>
      </c>
      <c r="O205">
        <v>3866.7</v>
      </c>
      <c r="P205">
        <v>7599</v>
      </c>
      <c r="Q205">
        <v>581</v>
      </c>
      <c r="R205">
        <v>1815.1</v>
      </c>
      <c r="S205">
        <v>4804</v>
      </c>
      <c r="U205" s="62">
        <f>Seeing_vs_contrast!C212</f>
        <v>0.46383446255264604</v>
      </c>
      <c r="V205">
        <f>Seeing_vs_contrast!D212*180/PI()</f>
        <v>71.02031098852733</v>
      </c>
      <c r="W205">
        <f>V205*Seeing_vs_contrast!$U$24/360</f>
        <v>0.2034583950840082</v>
      </c>
      <c r="X205">
        <f>Seeing_vs_contrast!N212</f>
        <v>0</v>
      </c>
      <c r="Y205" t="e">
        <f>W205/X205*$T$2</f>
        <v>#DIV/0!</v>
      </c>
    </row>
    <row r="206" spans="1:25" ht="12">
      <c r="A206">
        <v>204</v>
      </c>
      <c r="B206" s="9"/>
      <c r="C206" s="9"/>
      <c r="E206" s="9"/>
      <c r="F206" s="61"/>
      <c r="H206">
        <f>B206-E206</f>
        <v>0</v>
      </c>
      <c r="I206">
        <f>C206-F206</f>
        <v>0</v>
      </c>
      <c r="K206">
        <f>STDEV(H205:H230)</f>
        <v>0</v>
      </c>
      <c r="L206">
        <f>STDEV(I205:I230)</f>
        <v>0</v>
      </c>
      <c r="N206">
        <v>203</v>
      </c>
      <c r="O206">
        <v>3122.4</v>
      </c>
      <c r="P206">
        <v>6174</v>
      </c>
      <c r="Q206">
        <v>558</v>
      </c>
      <c r="R206">
        <v>1471.4</v>
      </c>
      <c r="S206">
        <v>3869</v>
      </c>
      <c r="U206" s="62">
        <f>Seeing_vs_contrast!C213</f>
        <v>0.3768540560336935</v>
      </c>
      <c r="V206">
        <f>Seeing_vs_contrast!D213*180/PI()</f>
        <v>80.04600935269801</v>
      </c>
      <c r="W206">
        <f>V206*Seeing_vs_contrast!$U$24/360</f>
        <v>0.22931514054353133</v>
      </c>
      <c r="X206">
        <f>Seeing_vs_contrast!N213</f>
        <v>0</v>
      </c>
      <c r="Y206" t="e">
        <f>W206/X206*$T$2</f>
        <v>#DIV/0!</v>
      </c>
    </row>
    <row r="207" spans="1:25" ht="12">
      <c r="A207">
        <v>205</v>
      </c>
      <c r="B207" s="9"/>
      <c r="C207" s="9"/>
      <c r="E207" s="9"/>
      <c r="F207" s="61"/>
      <c r="H207">
        <f>B207-E207</f>
        <v>0</v>
      </c>
      <c r="I207">
        <f>C207-F207</f>
        <v>0</v>
      </c>
      <c r="K207">
        <f>STDEV(H206:H231)</f>
        <v>0</v>
      </c>
      <c r="L207">
        <f>STDEV(I206:I231)</f>
        <v>0</v>
      </c>
      <c r="N207">
        <v>204</v>
      </c>
      <c r="O207">
        <v>810</v>
      </c>
      <c r="P207">
        <v>1521</v>
      </c>
      <c r="Q207">
        <v>131</v>
      </c>
      <c r="R207">
        <v>350.1</v>
      </c>
      <c r="S207">
        <v>1013</v>
      </c>
      <c r="U207" s="62">
        <f>Seeing_vs_contrast!C214</f>
        <v>0.09284013916865043</v>
      </c>
      <c r="V207">
        <f>Seeing_vs_contrast!D214*180/PI()</f>
        <v>124.9225702411516</v>
      </c>
      <c r="W207">
        <f>V207*Seeing_vs_contrast!$U$24/360</f>
        <v>0.35787713820543243</v>
      </c>
      <c r="X207">
        <f>Seeing_vs_contrast!N214</f>
        <v>0</v>
      </c>
      <c r="Y207" t="e">
        <f>W207/X207*$T$2</f>
        <v>#DIV/0!</v>
      </c>
    </row>
    <row r="208" spans="1:25" ht="12">
      <c r="A208">
        <v>206</v>
      </c>
      <c r="B208" s="9"/>
      <c r="C208" s="61"/>
      <c r="E208" s="9"/>
      <c r="F208" s="61"/>
      <c r="H208">
        <f>B208-E208</f>
        <v>0</v>
      </c>
      <c r="I208">
        <f>C208-F208</f>
        <v>0</v>
      </c>
      <c r="K208">
        <f>STDEV(H207:H232)</f>
        <v>0</v>
      </c>
      <c r="L208">
        <f>STDEV(I207:I232)</f>
        <v>0</v>
      </c>
      <c r="N208">
        <v>205</v>
      </c>
      <c r="O208">
        <v>4187.6</v>
      </c>
      <c r="P208">
        <v>8339</v>
      </c>
      <c r="Q208">
        <v>730</v>
      </c>
      <c r="R208">
        <v>1982.6</v>
      </c>
      <c r="S208">
        <v>5178</v>
      </c>
      <c r="U208" s="62">
        <f>Seeing_vs_contrast!C215</f>
        <v>0.5090032350607336</v>
      </c>
      <c r="V208">
        <f>Seeing_vs_contrast!D215*180/PI()</f>
        <v>66.58651672512528</v>
      </c>
      <c r="W208">
        <f>V208*Seeing_vs_contrast!$U$24/360</f>
        <v>0.1907564982264995</v>
      </c>
      <c r="X208">
        <f>Seeing_vs_contrast!N215</f>
        <v>0</v>
      </c>
      <c r="Y208" t="e">
        <f>W208/X208*$T$2</f>
        <v>#DIV/0!</v>
      </c>
    </row>
    <row r="209" spans="1:25" ht="12">
      <c r="A209">
        <v>207</v>
      </c>
      <c r="B209" s="9"/>
      <c r="C209" s="9"/>
      <c r="E209" s="9"/>
      <c r="F209" s="61"/>
      <c r="H209">
        <f>B209-E209</f>
        <v>0</v>
      </c>
      <c r="I209">
        <f>C209-F209</f>
        <v>0</v>
      </c>
      <c r="K209">
        <f>STDEV(H208:H233)</f>
        <v>0</v>
      </c>
      <c r="L209">
        <f>STDEV(I208:I233)</f>
        <v>0</v>
      </c>
      <c r="N209">
        <v>206</v>
      </c>
      <c r="O209">
        <v>2120.4</v>
      </c>
      <c r="P209">
        <v>4233</v>
      </c>
      <c r="Q209">
        <v>323</v>
      </c>
      <c r="R209">
        <v>1009.9</v>
      </c>
      <c r="S209">
        <v>2670</v>
      </c>
      <c r="U209" s="62">
        <f>Seeing_vs_contrast!C216</f>
        <v>0.2583775865226149</v>
      </c>
      <c r="V209">
        <f>Seeing_vs_contrast!D216*180/PI()</f>
        <v>94.26272845366513</v>
      </c>
      <c r="W209">
        <f>V209*Seeing_vs_contrast!$U$24/360</f>
        <v>0.27004307895132273</v>
      </c>
      <c r="X209">
        <f>Seeing_vs_contrast!N216</f>
        <v>0</v>
      </c>
      <c r="Y209" t="e">
        <f>W209/X209*$T$2</f>
        <v>#DIV/0!</v>
      </c>
    </row>
    <row r="210" spans="1:25" ht="12">
      <c r="A210">
        <v>208</v>
      </c>
      <c r="B210" s="9"/>
      <c r="C210" s="61"/>
      <c r="E210" s="9"/>
      <c r="F210" s="61"/>
      <c r="H210">
        <f>B210-E210</f>
        <v>0</v>
      </c>
      <c r="I210">
        <f>C210-F210</f>
        <v>0</v>
      </c>
      <c r="K210">
        <f>STDEV(H209:H234)</f>
        <v>0</v>
      </c>
      <c r="L210">
        <f>STDEV(I209:I234)</f>
        <v>0</v>
      </c>
      <c r="N210">
        <v>207</v>
      </c>
      <c r="O210">
        <v>2504.9</v>
      </c>
      <c r="P210">
        <v>4900</v>
      </c>
      <c r="Q210">
        <v>388</v>
      </c>
      <c r="R210">
        <v>1177.3</v>
      </c>
      <c r="S210">
        <v>3148</v>
      </c>
      <c r="U210" s="62">
        <f>Seeing_vs_contrast!C217</f>
        <v>0.2990905206616615</v>
      </c>
      <c r="V210">
        <f>Seeing_vs_contrast!D217*180/PI()</f>
        <v>89.02108549986185</v>
      </c>
      <c r="W210">
        <f>V210*Seeing_vs_contrast!$U$24/360</f>
        <v>0.2550268638976251</v>
      </c>
      <c r="X210">
        <f>Seeing_vs_contrast!N217</f>
        <v>0</v>
      </c>
      <c r="Y210" t="e">
        <f>W210/X210*$T$2</f>
        <v>#DIV/0!</v>
      </c>
    </row>
    <row r="211" spans="1:25" ht="12">
      <c r="A211">
        <v>209</v>
      </c>
      <c r="B211" s="9"/>
      <c r="C211" s="61"/>
      <c r="E211" s="9"/>
      <c r="F211" s="61"/>
      <c r="H211">
        <f>B211-E211</f>
        <v>0</v>
      </c>
      <c r="I211">
        <f>C211-F211</f>
        <v>0</v>
      </c>
      <c r="K211">
        <f>STDEV(H210:H235)</f>
        <v>0</v>
      </c>
      <c r="L211">
        <f>STDEV(I210:I235)</f>
        <v>0</v>
      </c>
      <c r="N211">
        <v>208</v>
      </c>
      <c r="O211">
        <v>403.1</v>
      </c>
      <c r="P211">
        <v>854</v>
      </c>
      <c r="Q211">
        <v>29</v>
      </c>
      <c r="R211">
        <v>194.8</v>
      </c>
      <c r="S211">
        <v>437</v>
      </c>
      <c r="U211" s="62">
        <f>Seeing_vs_contrast!C218</f>
        <v>0.05212720502960386</v>
      </c>
      <c r="V211">
        <f>Seeing_vs_contrast!D218*180/PI()</f>
        <v>139.2668960224505</v>
      </c>
      <c r="W211">
        <f>V211*Seeing_vs_contrast!$U$24/360</f>
        <v>0.3989706431676494</v>
      </c>
      <c r="X211">
        <f>Seeing_vs_contrast!N218</f>
        <v>0</v>
      </c>
      <c r="Y211" t="e">
        <f>W211/X211*$T$2</f>
        <v>#DIV/0!</v>
      </c>
    </row>
    <row r="212" spans="1:25" ht="12">
      <c r="A212">
        <v>210</v>
      </c>
      <c r="B212" s="9"/>
      <c r="C212" s="61"/>
      <c r="E212" s="9"/>
      <c r="F212" s="61"/>
      <c r="H212">
        <f>B212-E212</f>
        <v>0</v>
      </c>
      <c r="I212">
        <f>C212-F212</f>
        <v>0</v>
      </c>
      <c r="K212">
        <f>STDEV(H211:H236)</f>
        <v>0</v>
      </c>
      <c r="L212">
        <f>STDEV(I211:I236)</f>
        <v>0</v>
      </c>
      <c r="N212">
        <v>209</v>
      </c>
      <c r="O212">
        <v>3180.4</v>
      </c>
      <c r="P212">
        <v>6323</v>
      </c>
      <c r="Q212">
        <v>549</v>
      </c>
      <c r="R212">
        <v>1507.1</v>
      </c>
      <c r="S212">
        <v>3930</v>
      </c>
      <c r="U212" s="62">
        <f>Seeing_vs_contrast!C219</f>
        <v>0.3859488494170787</v>
      </c>
      <c r="V212">
        <f>Seeing_vs_contrast!D219*180/PI()</f>
        <v>79.06196564975315</v>
      </c>
      <c r="W212">
        <f>V212*Seeing_vs_contrast!$U$24/360</f>
        <v>0.22649606034369907</v>
      </c>
      <c r="X212">
        <f>Seeing_vs_contrast!N219</f>
        <v>0</v>
      </c>
      <c r="Y212" t="e">
        <f>W212/X212*$T$2</f>
        <v>#DIV/0!</v>
      </c>
    </row>
    <row r="213" spans="1:25" ht="12">
      <c r="A213">
        <v>211</v>
      </c>
      <c r="B213" s="9"/>
      <c r="C213" s="9"/>
      <c r="E213" s="9"/>
      <c r="F213" s="61"/>
      <c r="H213">
        <f>B213-E213</f>
        <v>0</v>
      </c>
      <c r="I213">
        <f>C213-F213</f>
        <v>0</v>
      </c>
      <c r="K213">
        <f>STDEV(H212:H237)</f>
        <v>0</v>
      </c>
      <c r="L213">
        <f>STDEV(I212:I237)</f>
        <v>0</v>
      </c>
      <c r="N213">
        <v>210</v>
      </c>
      <c r="O213">
        <v>4190.8</v>
      </c>
      <c r="P213">
        <v>8182</v>
      </c>
      <c r="Q213">
        <v>686</v>
      </c>
      <c r="R213">
        <v>1939.3</v>
      </c>
      <c r="S213">
        <v>5134</v>
      </c>
      <c r="U213" s="62">
        <f>Seeing_vs_contrast!C220</f>
        <v>0.499420130623207</v>
      </c>
      <c r="V213">
        <f>Seeing_vs_contrast!D220*180/PI()</f>
        <v>67.51707003366346</v>
      </c>
      <c r="W213">
        <f>V213*Seeing_vs_contrast!$U$24/360</f>
        <v>0.1934223395901888</v>
      </c>
      <c r="X213">
        <f>Seeing_vs_contrast!N220</f>
        <v>0</v>
      </c>
      <c r="Y213" t="e">
        <f>W213/X213*$T$2</f>
        <v>#DIV/0!</v>
      </c>
    </row>
    <row r="214" spans="1:25" ht="12">
      <c r="A214">
        <v>212</v>
      </c>
      <c r="B214" s="9"/>
      <c r="C214" s="61"/>
      <c r="E214" s="9"/>
      <c r="F214" s="61"/>
      <c r="H214">
        <f>B214-E214</f>
        <v>0</v>
      </c>
      <c r="I214">
        <f>C214-F214</f>
        <v>0</v>
      </c>
      <c r="K214">
        <f>STDEV(H213:H238)</f>
        <v>0</v>
      </c>
      <c r="L214">
        <f>STDEV(I213:I238)</f>
        <v>0</v>
      </c>
      <c r="N214">
        <v>211</v>
      </c>
      <c r="O214">
        <v>5003.2</v>
      </c>
      <c r="P214">
        <v>9713</v>
      </c>
      <c r="Q214">
        <v>791</v>
      </c>
      <c r="R214">
        <v>2313.3</v>
      </c>
      <c r="S214">
        <v>6263</v>
      </c>
      <c r="U214" s="62">
        <f>Seeing_vs_contrast!C221</f>
        <v>0.5928706586095343</v>
      </c>
      <c r="V214">
        <f>Seeing_vs_contrast!D221*180/PI()</f>
        <v>58.586385415597874</v>
      </c>
      <c r="W214">
        <f>V214*Seeing_vs_contrast!$U$24/360</f>
        <v>0.16783778871872634</v>
      </c>
      <c r="X214">
        <f>Seeing_vs_contrast!N221</f>
        <v>0</v>
      </c>
      <c r="Y214" t="e">
        <f>W214/X214*$T$2</f>
        <v>#DIV/0!</v>
      </c>
    </row>
    <row r="215" spans="1:25" ht="12">
      <c r="A215">
        <v>213</v>
      </c>
      <c r="B215" s="9"/>
      <c r="C215" s="9"/>
      <c r="E215" s="9"/>
      <c r="F215" s="61"/>
      <c r="H215">
        <f>B215-E215</f>
        <v>0</v>
      </c>
      <c r="I215">
        <f>C215-F215</f>
        <v>0</v>
      </c>
      <c r="K215">
        <f>STDEV(H214:H239)</f>
        <v>0</v>
      </c>
      <c r="L215">
        <f>STDEV(I214:I239)</f>
        <v>0</v>
      </c>
      <c r="N215">
        <v>212</v>
      </c>
      <c r="O215">
        <v>3787.1</v>
      </c>
      <c r="P215">
        <v>7455</v>
      </c>
      <c r="Q215">
        <v>532</v>
      </c>
      <c r="R215">
        <v>1805.7</v>
      </c>
      <c r="S215">
        <v>4788</v>
      </c>
      <c r="U215" s="62">
        <f>Seeing_vs_contrast!C222</f>
        <v>0.45504486357809926</v>
      </c>
      <c r="V215">
        <f>Seeing_vs_contrast!D222*180/PI()</f>
        <v>71.89920709377793</v>
      </c>
      <c r="W215">
        <f>V215*Seeing_vs_contrast!$U$24/360</f>
        <v>0.2059762493221959</v>
      </c>
      <c r="X215">
        <f>Seeing_vs_contrast!N222</f>
        <v>0</v>
      </c>
      <c r="Y215" t="e">
        <f>W215/X215*$T$2</f>
        <v>#DIV/0!</v>
      </c>
    </row>
    <row r="216" spans="1:25" ht="12">
      <c r="A216">
        <v>214</v>
      </c>
      <c r="B216" s="9"/>
      <c r="C216" s="61"/>
      <c r="E216" s="9"/>
      <c r="F216" s="61"/>
      <c r="H216">
        <f>B216-E216</f>
        <v>0</v>
      </c>
      <c r="I216">
        <f>C216-F216</f>
        <v>0</v>
      </c>
      <c r="K216">
        <f>STDEV(H215:H240)</f>
        <v>0</v>
      </c>
      <c r="L216">
        <f>STDEV(I215:I240)</f>
        <v>0</v>
      </c>
      <c r="N216">
        <v>213</v>
      </c>
      <c r="O216">
        <v>4875.2</v>
      </c>
      <c r="P216">
        <v>9375</v>
      </c>
      <c r="Q216">
        <v>800</v>
      </c>
      <c r="R216">
        <v>2215.7</v>
      </c>
      <c r="S216">
        <v>6108</v>
      </c>
      <c r="U216" s="62">
        <f>Seeing_vs_contrast!C223</f>
        <v>0.5722395165720564</v>
      </c>
      <c r="V216">
        <f>Seeing_vs_contrast!D223*180/PI()</f>
        <v>60.538496134167985</v>
      </c>
      <c r="W216">
        <f>V216*Seeing_vs_contrast!$U$24/360</f>
        <v>0.17343017923769669</v>
      </c>
      <c r="X216">
        <f>Seeing_vs_contrast!N223</f>
        <v>0</v>
      </c>
      <c r="Y216" t="e">
        <f>W216/X216*$T$2</f>
        <v>#DIV/0!</v>
      </c>
    </row>
    <row r="217" spans="1:25" ht="12">
      <c r="A217">
        <v>215</v>
      </c>
      <c r="B217" s="9"/>
      <c r="C217" s="61"/>
      <c r="E217" s="9"/>
      <c r="F217" s="61"/>
      <c r="H217">
        <f>B217-E217</f>
        <v>0</v>
      </c>
      <c r="I217">
        <f>C217-F217</f>
        <v>0</v>
      </c>
      <c r="K217">
        <f>STDEV(H216:H241)</f>
        <v>0</v>
      </c>
      <c r="L217">
        <f>STDEV(I216:I241)</f>
        <v>0</v>
      </c>
      <c r="N217">
        <v>214</v>
      </c>
      <c r="O217">
        <v>3120</v>
      </c>
      <c r="P217">
        <v>6033</v>
      </c>
      <c r="Q217">
        <v>491</v>
      </c>
      <c r="R217">
        <v>1439.8</v>
      </c>
      <c r="S217">
        <v>3929</v>
      </c>
      <c r="U217" s="62">
        <f>Seeing_vs_contrast!C224</f>
        <v>0.3682475737044497</v>
      </c>
      <c r="V217">
        <f>Seeing_vs_contrast!D224*180/PI()</f>
        <v>80.98793648118179</v>
      </c>
      <c r="W217">
        <f>V217*Seeing_vs_contrast!$U$24/360</f>
        <v>0.23201356553181893</v>
      </c>
      <c r="X217">
        <f>Seeing_vs_contrast!N224</f>
        <v>0</v>
      </c>
      <c r="Y217" t="e">
        <f>W217/X217*$T$2</f>
        <v>#DIV/0!</v>
      </c>
    </row>
    <row r="218" spans="1:25" ht="12">
      <c r="A218">
        <v>216</v>
      </c>
      <c r="B218" s="9"/>
      <c r="C218" s="61"/>
      <c r="E218" s="9"/>
      <c r="F218" s="61"/>
      <c r="H218">
        <f>B218-E218</f>
        <v>0</v>
      </c>
      <c r="I218">
        <f>C218-F218</f>
        <v>0</v>
      </c>
      <c r="K218">
        <f>STDEV(H217:H242)</f>
        <v>0</v>
      </c>
      <c r="L218">
        <f>STDEV(I217:I242)</f>
        <v>0</v>
      </c>
      <c r="N218">
        <v>215</v>
      </c>
      <c r="O218">
        <v>2597.8</v>
      </c>
      <c r="P218">
        <v>5234</v>
      </c>
      <c r="Q218">
        <v>416</v>
      </c>
      <c r="R218">
        <v>1261.8</v>
      </c>
      <c r="S218">
        <v>3276</v>
      </c>
      <c r="U218" s="62">
        <f>Seeing_vs_contrast!C225</f>
        <v>0.31947750717206863</v>
      </c>
      <c r="V218">
        <f>Seeing_vs_contrast!D225*180/PI()</f>
        <v>86.55526113061411</v>
      </c>
      <c r="W218">
        <f>V218*Seeing_vs_contrast!$U$24/360</f>
        <v>0.24796279079314057</v>
      </c>
      <c r="X218">
        <f>Seeing_vs_contrast!N225</f>
        <v>0</v>
      </c>
      <c r="Y218" t="e">
        <f>W218/X218*$T$2</f>
        <v>#DIV/0!</v>
      </c>
    </row>
    <row r="219" spans="1:25" ht="12">
      <c r="A219">
        <v>217</v>
      </c>
      <c r="B219" s="9"/>
      <c r="C219" s="61"/>
      <c r="E219" s="9"/>
      <c r="F219" s="9"/>
      <c r="H219">
        <f>B219-E219</f>
        <v>0</v>
      </c>
      <c r="I219">
        <f>C219-F219</f>
        <v>0</v>
      </c>
      <c r="K219">
        <f>STDEV(H218:H243)</f>
        <v>0</v>
      </c>
      <c r="L219">
        <f>STDEV(I218:I243)</f>
        <v>0</v>
      </c>
      <c r="N219">
        <v>216</v>
      </c>
      <c r="O219">
        <v>3378</v>
      </c>
      <c r="P219">
        <v>6562</v>
      </c>
      <c r="Q219">
        <v>461</v>
      </c>
      <c r="R219">
        <v>1592.3</v>
      </c>
      <c r="S219">
        <v>4268</v>
      </c>
      <c r="U219" s="62">
        <f>Seeing_vs_contrast!C226</f>
        <v>0.40053714215955566</v>
      </c>
      <c r="V219">
        <f>Seeing_vs_contrast!D226*180/PI()</f>
        <v>77.50612435225165</v>
      </c>
      <c r="W219">
        <f>V219*Seeing_vs_contrast!$U$24/360</f>
        <v>0.22203889915996095</v>
      </c>
      <c r="X219">
        <f>Seeing_vs_contrast!N226</f>
        <v>0</v>
      </c>
      <c r="Y219" t="e">
        <f>W219/X219*$T$2</f>
        <v>#DIV/0!</v>
      </c>
    </row>
    <row r="220" spans="1:25" ht="12">
      <c r="A220">
        <v>218</v>
      </c>
      <c r="B220" s="9"/>
      <c r="C220" s="61"/>
      <c r="E220" s="9"/>
      <c r="F220" s="61"/>
      <c r="H220">
        <f>B220-E220</f>
        <v>0</v>
      </c>
      <c r="I220">
        <f>C220-F220</f>
        <v>0</v>
      </c>
      <c r="K220">
        <f>STDEV(H219:H244)</f>
        <v>0</v>
      </c>
      <c r="L220">
        <f>STDEV(I219:I244)</f>
        <v>0</v>
      </c>
      <c r="N220">
        <v>217</v>
      </c>
      <c r="O220">
        <v>3007.5</v>
      </c>
      <c r="P220">
        <v>5941</v>
      </c>
      <c r="Q220">
        <v>483</v>
      </c>
      <c r="R220">
        <v>1410.3</v>
      </c>
      <c r="S220">
        <v>3682</v>
      </c>
      <c r="U220" s="62">
        <f>Seeing_vs_contrast!C227</f>
        <v>0.3626319965818226</v>
      </c>
      <c r="V220">
        <f>Seeing_vs_contrast!D227*180/PI()</f>
        <v>81.60845033945027</v>
      </c>
      <c r="W220">
        <f>V220*Seeing_vs_contrast!$U$24/360</f>
        <v>0.23379120846203763</v>
      </c>
      <c r="X220">
        <f>Seeing_vs_contrast!N227</f>
        <v>0</v>
      </c>
      <c r="Y220" t="e">
        <f>W220/X220*$T$2</f>
        <v>#DIV/0!</v>
      </c>
    </row>
    <row r="221" spans="1:25" ht="12">
      <c r="A221">
        <v>219</v>
      </c>
      <c r="B221" s="9"/>
      <c r="C221" s="61"/>
      <c r="E221" s="9"/>
      <c r="F221" s="9"/>
      <c r="H221">
        <f>B221-E221</f>
        <v>0</v>
      </c>
      <c r="I221">
        <f>C221-F221</f>
        <v>0</v>
      </c>
      <c r="K221">
        <f>STDEV(H220:H245)</f>
        <v>0</v>
      </c>
      <c r="L221">
        <f>STDEV(I220:I245)</f>
        <v>0</v>
      </c>
      <c r="N221">
        <v>218</v>
      </c>
      <c r="O221">
        <v>6936.8</v>
      </c>
      <c r="P221">
        <v>13685</v>
      </c>
      <c r="Q221">
        <v>1201</v>
      </c>
      <c r="R221">
        <v>3265.8</v>
      </c>
      <c r="S221">
        <v>8541</v>
      </c>
      <c r="U221" s="62">
        <f>Seeing_vs_contrast!C228</f>
        <v>0.8353170969907832</v>
      </c>
      <c r="V221">
        <f>Seeing_vs_contrast!D228*180/PI()</f>
        <v>34.37210720724112</v>
      </c>
      <c r="W221">
        <f>V221*Seeing_vs_contrast!$U$24/360</f>
        <v>0.09846892629307764</v>
      </c>
      <c r="X221">
        <f>Seeing_vs_contrast!N228</f>
        <v>0</v>
      </c>
      <c r="Y221" t="e">
        <f>W221/X221*$T$2</f>
        <v>#DIV/0!</v>
      </c>
    </row>
    <row r="222" spans="1:25" ht="12">
      <c r="A222">
        <v>220</v>
      </c>
      <c r="B222" s="9"/>
      <c r="C222" s="61"/>
      <c r="E222" s="9"/>
      <c r="F222" s="9"/>
      <c r="H222">
        <f>B222-E222</f>
        <v>0</v>
      </c>
      <c r="I222">
        <f>C222-F222</f>
        <v>0</v>
      </c>
      <c r="K222">
        <f>STDEV(H221:H246)</f>
        <v>0</v>
      </c>
      <c r="L222">
        <f>STDEV(I221:I246)</f>
        <v>0</v>
      </c>
      <c r="N222">
        <v>219</v>
      </c>
      <c r="O222">
        <v>3887</v>
      </c>
      <c r="P222">
        <v>7705</v>
      </c>
      <c r="Q222">
        <v>578</v>
      </c>
      <c r="R222">
        <v>1849.3</v>
      </c>
      <c r="S222">
        <v>4838</v>
      </c>
      <c r="U222" s="62">
        <f>Seeing_vs_contrast!C229</f>
        <v>0.47030458402002073</v>
      </c>
      <c r="V222">
        <f>Seeing_vs_contrast!D229*180/PI()</f>
        <v>70.3770729261412</v>
      </c>
      <c r="W222">
        <f>V222*Seeing_vs_contrast!$U$24/360</f>
        <v>0.2016156520432016</v>
      </c>
      <c r="X222">
        <f>Seeing_vs_contrast!N229</f>
        <v>0</v>
      </c>
      <c r="Y222" t="e">
        <f>W222/X222*$T$2</f>
        <v>#DIV/0!</v>
      </c>
    </row>
    <row r="223" spans="1:25" ht="12">
      <c r="A223">
        <v>221</v>
      </c>
      <c r="B223" s="9"/>
      <c r="C223" s="61"/>
      <c r="E223" s="9"/>
      <c r="F223" s="9"/>
      <c r="H223">
        <f>B223-E223</f>
        <v>0</v>
      </c>
      <c r="I223">
        <f>C223-F223</f>
        <v>0</v>
      </c>
      <c r="K223">
        <f>STDEV(H222:H247)</f>
        <v>0</v>
      </c>
      <c r="L223">
        <f>STDEV(I222:I247)</f>
        <v>0</v>
      </c>
      <c r="N223">
        <v>220</v>
      </c>
      <c r="O223">
        <v>3448.7</v>
      </c>
      <c r="P223">
        <v>6872</v>
      </c>
      <c r="Q223">
        <v>523</v>
      </c>
      <c r="R223">
        <v>1648.3</v>
      </c>
      <c r="S223">
        <v>4274</v>
      </c>
      <c r="U223" s="62">
        <f>Seeing_vs_contrast!C230</f>
        <v>0.4194591955075383</v>
      </c>
      <c r="V223">
        <f>Seeing_vs_contrast!D230*180/PI()</f>
        <v>75.52570602343029</v>
      </c>
      <c r="W223">
        <f>V223*Seeing_vs_contrast!$U$24/360</f>
        <v>0.21636541323503955</v>
      </c>
      <c r="X223">
        <f>Seeing_vs_contrast!N230</f>
        <v>0</v>
      </c>
      <c r="Y223" t="e">
        <f>W223/X223*$T$2</f>
        <v>#DIV/0!</v>
      </c>
    </row>
    <row r="224" spans="1:25" ht="12">
      <c r="A224">
        <v>222</v>
      </c>
      <c r="B224" s="9"/>
      <c r="C224" s="61"/>
      <c r="E224" s="9"/>
      <c r="F224" s="61"/>
      <c r="H224">
        <f>B224-E224</f>
        <v>0</v>
      </c>
      <c r="I224">
        <f>C224-F224</f>
        <v>0</v>
      </c>
      <c r="K224">
        <f>STDEV(H223:H248)</f>
        <v>0</v>
      </c>
      <c r="L224">
        <f>STDEV(I223:I248)</f>
        <v>0</v>
      </c>
      <c r="N224">
        <v>221</v>
      </c>
      <c r="O224">
        <v>1716.4</v>
      </c>
      <c r="P224">
        <v>3607</v>
      </c>
      <c r="Q224">
        <v>47</v>
      </c>
      <c r="R224">
        <v>1048.8</v>
      </c>
      <c r="S224">
        <v>2299</v>
      </c>
      <c r="U224" s="62">
        <f>Seeing_vs_contrast!C231</f>
        <v>0.22016724653604347</v>
      </c>
      <c r="V224">
        <f>Seeing_vs_contrast!D231*180/PI()</f>
        <v>99.68042391862093</v>
      </c>
      <c r="W224">
        <f>V224*Seeing_vs_contrast!$U$24/360</f>
        <v>0.28556364777186594</v>
      </c>
      <c r="X224">
        <f>Seeing_vs_contrast!N231</f>
        <v>0</v>
      </c>
      <c r="Y224" t="e">
        <f>W224/X224*$T$2</f>
        <v>#DIV/0!</v>
      </c>
    </row>
    <row r="225" spans="1:25" ht="12">
      <c r="A225">
        <v>223</v>
      </c>
      <c r="B225" s="9"/>
      <c r="C225" s="61"/>
      <c r="E225" s="9"/>
      <c r="F225" s="61"/>
      <c r="H225">
        <f>B225-E225</f>
        <v>0</v>
      </c>
      <c r="I225">
        <f>C225-F225</f>
        <v>0</v>
      </c>
      <c r="K225">
        <f>STDEV(H224:H249)</f>
        <v>0</v>
      </c>
      <c r="L225">
        <f>STDEV(I224:I249)</f>
        <v>0</v>
      </c>
      <c r="N225">
        <v>222</v>
      </c>
      <c r="O225">
        <v>4402.9</v>
      </c>
      <c r="P225">
        <v>8516</v>
      </c>
      <c r="Q225">
        <v>595</v>
      </c>
      <c r="R225">
        <v>2067.5</v>
      </c>
      <c r="S225">
        <v>5632</v>
      </c>
      <c r="U225" s="62">
        <f>Seeing_vs_contrast!C232</f>
        <v>0.5198071171336142</v>
      </c>
      <c r="V225">
        <f>Seeing_vs_contrast!D232*180/PI()</f>
        <v>65.54283900266535</v>
      </c>
      <c r="W225">
        <f>V225*Seeing_vs_contrast!$U$24/360</f>
        <v>0.18776657898451066</v>
      </c>
      <c r="X225">
        <f>Seeing_vs_contrast!N232</f>
        <v>0</v>
      </c>
      <c r="Y225" t="e">
        <f>W225/X225*$T$2</f>
        <v>#DIV/0!</v>
      </c>
    </row>
    <row r="226" spans="1:25" ht="12">
      <c r="A226">
        <v>224</v>
      </c>
      <c r="B226" s="9"/>
      <c r="C226" s="61"/>
      <c r="E226" s="9"/>
      <c r="F226" s="61"/>
      <c r="H226">
        <f>B226-E226</f>
        <v>0</v>
      </c>
      <c r="I226">
        <f>C226-F226</f>
        <v>0</v>
      </c>
      <c r="K226">
        <f>STDEV(H225:H250)</f>
        <v>0</v>
      </c>
      <c r="L226">
        <f>STDEV(I225:I250)</f>
        <v>0</v>
      </c>
      <c r="N226">
        <v>223</v>
      </c>
      <c r="O226">
        <v>6547</v>
      </c>
      <c r="P226">
        <v>12699</v>
      </c>
      <c r="Q226">
        <v>1094</v>
      </c>
      <c r="R226">
        <v>3017.5</v>
      </c>
      <c r="S226">
        <v>7942</v>
      </c>
      <c r="U226" s="62">
        <f>Seeing_vs_contrast!C233</f>
        <v>0.7751327595678447</v>
      </c>
      <c r="V226">
        <f>Seeing_vs_contrast!D233*180/PI()</f>
        <v>40.89497745014906</v>
      </c>
      <c r="W226">
        <f>V226*Seeing_vs_contrast!$U$24/360</f>
        <v>0.11715559060770826</v>
      </c>
      <c r="X226">
        <f>Seeing_vs_contrast!N233</f>
        <v>0</v>
      </c>
      <c r="Y226" t="e">
        <f>W226/X226*$T$2</f>
        <v>#DIV/0!</v>
      </c>
    </row>
    <row r="227" spans="1:25" ht="12">
      <c r="A227">
        <v>225</v>
      </c>
      <c r="B227" s="9"/>
      <c r="C227" s="61"/>
      <c r="E227" s="9"/>
      <c r="F227" s="61"/>
      <c r="H227">
        <f>B227-E227</f>
        <v>0</v>
      </c>
      <c r="I227">
        <f>C227-F227</f>
        <v>0</v>
      </c>
      <c r="K227">
        <f>STDEV(H226:H251)</f>
        <v>0</v>
      </c>
      <c r="L227">
        <f>STDEV(I226:I251)</f>
        <v>0</v>
      </c>
      <c r="N227">
        <v>224</v>
      </c>
      <c r="O227">
        <v>797.6</v>
      </c>
      <c r="P227">
        <v>1556</v>
      </c>
      <c r="Q227">
        <v>136</v>
      </c>
      <c r="R227">
        <v>362.8</v>
      </c>
      <c r="S227">
        <v>989</v>
      </c>
      <c r="U227" s="62">
        <f>Seeing_vs_contrast!C234</f>
        <v>0.09497650003051944</v>
      </c>
      <c r="V227">
        <f>Seeing_vs_contrast!D234*180/PI()</f>
        <v>124.32328083891719</v>
      </c>
      <c r="W227">
        <f>V227*Seeing_vs_contrast!$U$24/360</f>
        <v>0.3561602989199896</v>
      </c>
      <c r="X227">
        <f>Seeing_vs_contrast!N234</f>
        <v>0</v>
      </c>
      <c r="Y227" t="e">
        <f>W227/X227*$T$2</f>
        <v>#DIV/0!</v>
      </c>
    </row>
    <row r="228" spans="1:25" ht="12">
      <c r="A228">
        <v>226</v>
      </c>
      <c r="B228" s="9"/>
      <c r="C228" s="61"/>
      <c r="E228" s="9"/>
      <c r="F228" s="61"/>
      <c r="H228">
        <f>B228-E228</f>
        <v>0</v>
      </c>
      <c r="I228">
        <f>C228-F228</f>
        <v>0</v>
      </c>
      <c r="K228">
        <f>STDEV(H227:H252)</f>
        <v>0</v>
      </c>
      <c r="L228">
        <f>STDEV(I227:I252)</f>
        <v>0</v>
      </c>
      <c r="N228">
        <v>225</v>
      </c>
      <c r="O228">
        <v>3849.7</v>
      </c>
      <c r="P228">
        <v>7711</v>
      </c>
      <c r="Q228">
        <v>615</v>
      </c>
      <c r="R228">
        <v>1854.7</v>
      </c>
      <c r="S228">
        <v>4762</v>
      </c>
      <c r="U228" s="62">
        <f>Seeing_vs_contrast!C235</f>
        <v>0.4706708173106269</v>
      </c>
      <c r="V228">
        <f>Seeing_vs_contrast!D235*180/PI()</f>
        <v>70.34075377347999</v>
      </c>
      <c r="W228">
        <f>V228*Seeing_vs_contrast!$U$24/360</f>
        <v>0.20151160523731737</v>
      </c>
      <c r="X228">
        <f>Seeing_vs_contrast!N235</f>
        <v>0</v>
      </c>
      <c r="Y228" t="e">
        <f>W228/X228*$T$2</f>
        <v>#DIV/0!</v>
      </c>
    </row>
    <row r="229" spans="1:25" ht="12">
      <c r="A229">
        <v>227</v>
      </c>
      <c r="B229" s="9"/>
      <c r="C229" s="61"/>
      <c r="E229" s="9"/>
      <c r="F229" s="9"/>
      <c r="H229">
        <f>B229-E229</f>
        <v>0</v>
      </c>
      <c r="I229">
        <f>C229-F229</f>
        <v>0</v>
      </c>
      <c r="K229">
        <f>STDEV(H228:H253)</f>
        <v>0</v>
      </c>
      <c r="L229">
        <f>STDEV(I228:I253)</f>
        <v>0</v>
      </c>
      <c r="N229">
        <v>226</v>
      </c>
      <c r="O229">
        <v>3283.3</v>
      </c>
      <c r="P229">
        <v>6531</v>
      </c>
      <c r="Q229">
        <v>497</v>
      </c>
      <c r="R229">
        <v>1594.5</v>
      </c>
      <c r="S229">
        <v>4144</v>
      </c>
      <c r="U229" s="62">
        <f>Seeing_vs_contrast!C236</f>
        <v>0.3986449368247574</v>
      </c>
      <c r="V229">
        <f>Seeing_vs_contrast!D236*180/PI()</f>
        <v>77.70643393966054</v>
      </c>
      <c r="W229">
        <f>V229*Seeing_vs_contrast!$U$24/360</f>
        <v>0.22261274439672335</v>
      </c>
      <c r="X229">
        <f>Seeing_vs_contrast!N236</f>
        <v>0</v>
      </c>
      <c r="Y229" t="e">
        <f>W229/X229*$T$2</f>
        <v>#DIV/0!</v>
      </c>
    </row>
    <row r="230" spans="1:25" ht="12">
      <c r="A230">
        <v>228</v>
      </c>
      <c r="B230" s="9"/>
      <c r="C230" s="61"/>
      <c r="E230" s="9"/>
      <c r="F230" s="61"/>
      <c r="H230">
        <f>B230-E230</f>
        <v>0</v>
      </c>
      <c r="I230">
        <f>C230-F230</f>
        <v>0</v>
      </c>
      <c r="K230">
        <f>STDEV(H229:H254)</f>
        <v>0</v>
      </c>
      <c r="L230">
        <f>STDEV(I229:I254)</f>
        <v>0</v>
      </c>
      <c r="N230">
        <v>227</v>
      </c>
      <c r="O230">
        <v>787.3</v>
      </c>
      <c r="P230">
        <v>2011</v>
      </c>
      <c r="Q230">
        <v>49</v>
      </c>
      <c r="R230">
        <v>544.4</v>
      </c>
      <c r="S230">
        <v>930</v>
      </c>
      <c r="U230" s="62">
        <f>Seeing_vs_contrast!C237</f>
        <v>0.12274919123481658</v>
      </c>
      <c r="V230">
        <f>Seeing_vs_contrast!D237*180/PI()</f>
        <v>117.35462773304317</v>
      </c>
      <c r="W230">
        <f>V230*Seeing_vs_contrast!$U$24/360</f>
        <v>0.336196559574391</v>
      </c>
      <c r="X230">
        <f>Seeing_vs_contrast!N237</f>
        <v>0</v>
      </c>
      <c r="Y230" t="e">
        <f>W230/X230*$T$2</f>
        <v>#DIV/0!</v>
      </c>
    </row>
    <row r="231" spans="1:25" ht="12">
      <c r="A231">
        <v>229</v>
      </c>
      <c r="B231" s="9"/>
      <c r="C231" s="61"/>
      <c r="E231" s="9"/>
      <c r="F231" s="61"/>
      <c r="H231">
        <f>B231-E231</f>
        <v>0</v>
      </c>
      <c r="I231">
        <f>C231-F231</f>
        <v>0</v>
      </c>
      <c r="K231">
        <f>STDEV(H230:H255)</f>
        <v>0</v>
      </c>
      <c r="L231">
        <f>STDEV(I230:I255)</f>
        <v>0</v>
      </c>
      <c r="N231">
        <v>228</v>
      </c>
      <c r="O231">
        <v>3076</v>
      </c>
      <c r="P231">
        <v>6125</v>
      </c>
      <c r="Q231">
        <v>442</v>
      </c>
      <c r="R231">
        <v>1493.7</v>
      </c>
      <c r="S231">
        <v>3888</v>
      </c>
      <c r="U231" s="62">
        <f>Seeing_vs_contrast!C238</f>
        <v>0.37386315082707683</v>
      </c>
      <c r="V231">
        <f>Seeing_vs_contrast!D238*180/PI()</f>
        <v>80.37213154531113</v>
      </c>
      <c r="W231">
        <f>V231*Seeing_vs_contrast!$U$24/360</f>
        <v>0.23024941268324445</v>
      </c>
      <c r="X231">
        <f>Seeing_vs_contrast!N238</f>
        <v>0</v>
      </c>
      <c r="Y231" t="e">
        <f>W231/X231*$T$2</f>
        <v>#DIV/0!</v>
      </c>
    </row>
    <row r="232" spans="1:25" ht="12">
      <c r="A232">
        <v>230</v>
      </c>
      <c r="B232" s="9"/>
      <c r="C232" s="61"/>
      <c r="E232" s="9"/>
      <c r="F232" s="9"/>
      <c r="H232">
        <f>B232-E232</f>
        <v>0</v>
      </c>
      <c r="I232">
        <f>C232-F232</f>
        <v>0</v>
      </c>
      <c r="K232">
        <f>STDEV(H231:H256)</f>
        <v>0</v>
      </c>
      <c r="L232">
        <f>STDEV(I231:I256)</f>
        <v>0</v>
      </c>
      <c r="N232">
        <v>229</v>
      </c>
      <c r="O232">
        <v>6139.8</v>
      </c>
      <c r="P232">
        <v>12038</v>
      </c>
      <c r="Q232">
        <v>931</v>
      </c>
      <c r="R232">
        <v>2895.9</v>
      </c>
      <c r="S232">
        <v>7712</v>
      </c>
      <c r="U232" s="62">
        <f>Seeing_vs_contrast!C239</f>
        <v>0.7347860587194043</v>
      </c>
      <c r="V232">
        <f>Seeing_vs_contrast!D239*180/PI()</f>
        <v>44.98181404110168</v>
      </c>
      <c r="W232">
        <f>V232*Seeing_vs_contrast!$U$24/360</f>
        <v>0.12886352601649775</v>
      </c>
      <c r="X232">
        <f>Seeing_vs_contrast!N239</f>
        <v>0</v>
      </c>
      <c r="Y232" t="e">
        <f>W232/X232*$T$2</f>
        <v>#DIV/0!</v>
      </c>
    </row>
    <row r="233" spans="1:25" ht="12">
      <c r="A233">
        <v>231</v>
      </c>
      <c r="B233" s="9"/>
      <c r="C233" s="61"/>
      <c r="E233" s="9"/>
      <c r="F233" s="61"/>
      <c r="H233">
        <f>B233-E233</f>
        <v>0</v>
      </c>
      <c r="I233">
        <f>C233-F233</f>
        <v>0</v>
      </c>
      <c r="K233">
        <f>STDEV(H232:H257)</f>
        <v>0</v>
      </c>
      <c r="L233">
        <f>STDEV(I232:I257)</f>
        <v>0</v>
      </c>
      <c r="N233">
        <v>230</v>
      </c>
      <c r="O233">
        <v>3234.9</v>
      </c>
      <c r="P233">
        <v>6244</v>
      </c>
      <c r="Q233">
        <v>479</v>
      </c>
      <c r="R233">
        <v>1499.7</v>
      </c>
      <c r="S233">
        <v>4059</v>
      </c>
      <c r="U233" s="62">
        <f>Seeing_vs_contrast!C240</f>
        <v>0.3811267777574315</v>
      </c>
      <c r="V233">
        <f>Seeing_vs_contrast!D240*180/PI()</f>
        <v>79.58229949531528</v>
      </c>
      <c r="W233">
        <f>V233*Seeing_vs_contrast!$U$24/360</f>
        <v>0.2279867084083501</v>
      </c>
      <c r="X233">
        <f>Seeing_vs_contrast!N240</f>
        <v>0</v>
      </c>
      <c r="Y233" t="e">
        <f>W233/X233*$T$2</f>
        <v>#DIV/0!</v>
      </c>
    </row>
    <row r="234" spans="1:25" ht="12">
      <c r="A234">
        <v>232</v>
      </c>
      <c r="B234" s="9"/>
      <c r="C234" s="61"/>
      <c r="E234" s="9"/>
      <c r="F234" s="9"/>
      <c r="H234">
        <f>B234-E234</f>
        <v>0</v>
      </c>
      <c r="I234">
        <f>C234-F234</f>
        <v>0</v>
      </c>
      <c r="K234">
        <f>STDEV(H233:H258)</f>
        <v>0</v>
      </c>
      <c r="L234">
        <f>STDEV(I233:I258)</f>
        <v>0</v>
      </c>
      <c r="N234">
        <v>231</v>
      </c>
      <c r="O234">
        <v>3727.8</v>
      </c>
      <c r="P234">
        <v>7119</v>
      </c>
      <c r="Q234">
        <v>722</v>
      </c>
      <c r="R234">
        <v>1657.5</v>
      </c>
      <c r="S234">
        <v>4548</v>
      </c>
      <c r="U234" s="62">
        <f>Seeing_vs_contrast!C241</f>
        <v>0.43453579930415676</v>
      </c>
      <c r="V234">
        <f>Seeing_vs_contrast!D241*180/PI()</f>
        <v>73.97490669120387</v>
      </c>
      <c r="W234">
        <f>V234*Seeing_vs_contrast!$U$24/360</f>
        <v>0.2119226962314051</v>
      </c>
      <c r="X234">
        <f>Seeing_vs_contrast!N241</f>
        <v>0</v>
      </c>
      <c r="Y234" t="e">
        <f>W234/X234*$T$2</f>
        <v>#DIV/0!</v>
      </c>
    </row>
    <row r="235" spans="1:25" ht="12">
      <c r="A235">
        <v>233</v>
      </c>
      <c r="B235" s="9"/>
      <c r="C235" s="61"/>
      <c r="E235" s="9"/>
      <c r="F235" s="61"/>
      <c r="H235">
        <f>B235-E235</f>
        <v>0</v>
      </c>
      <c r="I235">
        <f>C235-F235</f>
        <v>0</v>
      </c>
      <c r="K235">
        <f>STDEV(H234:H259)</f>
        <v>0</v>
      </c>
      <c r="L235">
        <f>STDEV(I234:I259)</f>
        <v>0</v>
      </c>
      <c r="N235">
        <v>232</v>
      </c>
      <c r="O235">
        <v>3860.3</v>
      </c>
      <c r="P235">
        <v>7518</v>
      </c>
      <c r="Q235">
        <v>534</v>
      </c>
      <c r="R235">
        <v>1820.7</v>
      </c>
      <c r="S235">
        <v>4892</v>
      </c>
      <c r="U235" s="62">
        <f>Seeing_vs_contrast!C242</f>
        <v>0.4588903131294635</v>
      </c>
      <c r="V235">
        <f>Seeing_vs_contrast!D242*180/PI()</f>
        <v>71.5139500860365</v>
      </c>
      <c r="W235">
        <f>V235*Seeing_vs_contrast!$U$24/360</f>
        <v>0.20487256825689334</v>
      </c>
      <c r="X235">
        <f>Seeing_vs_contrast!N242</f>
        <v>0</v>
      </c>
      <c r="Y235" t="e">
        <f>W235/X235*$T$2</f>
        <v>#DIV/0!</v>
      </c>
    </row>
    <row r="236" spans="1:25" ht="12">
      <c r="A236">
        <v>234</v>
      </c>
      <c r="B236" s="9"/>
      <c r="C236" s="61"/>
      <c r="E236" s="9"/>
      <c r="F236" s="61"/>
      <c r="H236">
        <f>B236-E236</f>
        <v>0</v>
      </c>
      <c r="I236">
        <f>C236-F236</f>
        <v>0</v>
      </c>
      <c r="K236">
        <f>STDEV(H235:H260)</f>
        <v>0</v>
      </c>
      <c r="L236">
        <f>STDEV(I235:I260)</f>
        <v>0</v>
      </c>
      <c r="N236">
        <v>233</v>
      </c>
      <c r="O236">
        <v>3393.6</v>
      </c>
      <c r="P236">
        <v>6527</v>
      </c>
      <c r="Q236">
        <v>521</v>
      </c>
      <c r="R236">
        <v>1555.9</v>
      </c>
      <c r="S236">
        <v>4271</v>
      </c>
      <c r="U236" s="62">
        <f>Seeing_vs_contrast!C243</f>
        <v>0.39840078129768663</v>
      </c>
      <c r="V236">
        <f>Seeing_vs_contrast!D243*180/PI()</f>
        <v>77.73231185653115</v>
      </c>
      <c r="W236">
        <f>V236*Seeing_vs_contrast!$U$24/360</f>
        <v>0.222686879237325</v>
      </c>
      <c r="X236">
        <f>Seeing_vs_contrast!N243</f>
        <v>0</v>
      </c>
      <c r="Y236" t="e">
        <f>W236/X236*$T$2</f>
        <v>#DIV/0!</v>
      </c>
    </row>
    <row r="237" spans="1:25" ht="12">
      <c r="A237">
        <v>235</v>
      </c>
      <c r="B237" s="9"/>
      <c r="C237" s="61"/>
      <c r="E237" s="9"/>
      <c r="F237" s="61"/>
      <c r="H237">
        <f>B237-E237</f>
        <v>0</v>
      </c>
      <c r="I237">
        <f>C237-F237</f>
        <v>0</v>
      </c>
      <c r="K237">
        <f>STDEV(H236:H261)</f>
        <v>0</v>
      </c>
      <c r="L237">
        <f>STDEV(I236:I261)</f>
        <v>0</v>
      </c>
      <c r="N237">
        <v>234</v>
      </c>
      <c r="O237">
        <v>982.7</v>
      </c>
      <c r="P237">
        <v>1653</v>
      </c>
      <c r="Q237">
        <v>223</v>
      </c>
      <c r="R237">
        <v>388.5</v>
      </c>
      <c r="S237">
        <v>1228</v>
      </c>
      <c r="U237" s="62">
        <f>Seeing_vs_contrast!C244</f>
        <v>0.10089727156198498</v>
      </c>
      <c r="V237">
        <f>Seeing_vs_contrast!D244*180/PI()</f>
        <v>122.71606773733858</v>
      </c>
      <c r="W237">
        <f>V237*Seeing_vs_contrast!$U$24/360</f>
        <v>0.35155596822002977</v>
      </c>
      <c r="X237">
        <f>Seeing_vs_contrast!N244</f>
        <v>0</v>
      </c>
      <c r="Y237" t="e">
        <f>W237/X237*$T$2</f>
        <v>#DIV/0!</v>
      </c>
    </row>
    <row r="238" spans="1:25" ht="12">
      <c r="A238">
        <v>236</v>
      </c>
      <c r="B238" s="9"/>
      <c r="C238" s="61"/>
      <c r="E238" s="9"/>
      <c r="F238" s="61"/>
      <c r="H238">
        <f>B238-E238</f>
        <v>0</v>
      </c>
      <c r="I238">
        <f>C238-F238</f>
        <v>0</v>
      </c>
      <c r="K238">
        <f>STDEV(H237:H262)</f>
        <v>0</v>
      </c>
      <c r="L238">
        <f>STDEV(I237:I262)</f>
        <v>0</v>
      </c>
      <c r="N238">
        <v>235</v>
      </c>
      <c r="O238">
        <v>2060.9</v>
      </c>
      <c r="P238">
        <v>4303</v>
      </c>
      <c r="Q238">
        <v>139</v>
      </c>
      <c r="R238">
        <v>1151.5</v>
      </c>
      <c r="S238">
        <v>2766</v>
      </c>
      <c r="U238" s="62">
        <f>Seeing_vs_contrast!C245</f>
        <v>0.26265030824635294</v>
      </c>
      <c r="V238">
        <f>Seeing_vs_contrast!D245*180/PI()</f>
        <v>93.6897866860051</v>
      </c>
      <c r="W238">
        <f>V238*Seeing_vs_contrast!$U$24/360</f>
        <v>0.26840172014984504</v>
      </c>
      <c r="X238">
        <f>Seeing_vs_contrast!N245</f>
        <v>0</v>
      </c>
      <c r="Y238" t="e">
        <f>W238/X238*$T$2</f>
        <v>#DIV/0!</v>
      </c>
    </row>
    <row r="239" spans="1:25" ht="12">
      <c r="A239">
        <v>237</v>
      </c>
      <c r="B239" s="9"/>
      <c r="C239" s="61"/>
      <c r="E239" s="9"/>
      <c r="F239" s="9"/>
      <c r="H239">
        <f>B239-E239</f>
        <v>0</v>
      </c>
      <c r="I239">
        <f>C239-F239</f>
        <v>0</v>
      </c>
      <c r="K239">
        <f>STDEV(H238:H263)</f>
        <v>0</v>
      </c>
      <c r="L239">
        <f>STDEV(I238:I263)</f>
        <v>0</v>
      </c>
      <c r="N239">
        <v>236</v>
      </c>
      <c r="O239">
        <v>3270.7</v>
      </c>
      <c r="P239">
        <v>6553</v>
      </c>
      <c r="Q239">
        <v>533</v>
      </c>
      <c r="R239">
        <v>1580.3</v>
      </c>
      <c r="S239">
        <v>4095</v>
      </c>
      <c r="U239" s="62">
        <f>Seeing_vs_contrast!C246</f>
        <v>0.39998779222364644</v>
      </c>
      <c r="V239">
        <f>Seeing_vs_contrast!D246*180/PI()</f>
        <v>77.5642343351188</v>
      </c>
      <c r="W239">
        <f>V239*Seeing_vs_contrast!$U$24/360</f>
        <v>0.22220537215462888</v>
      </c>
      <c r="X239">
        <f>Seeing_vs_contrast!N246</f>
        <v>0</v>
      </c>
      <c r="Y239" t="e">
        <f>W239/X239*$T$2</f>
        <v>#DIV/0!</v>
      </c>
    </row>
    <row r="240" spans="1:25" ht="12">
      <c r="A240">
        <v>238</v>
      </c>
      <c r="B240" s="9"/>
      <c r="C240" s="61"/>
      <c r="E240" s="9"/>
      <c r="F240" s="9"/>
      <c r="H240">
        <f>B240-E240</f>
        <v>0</v>
      </c>
      <c r="I240">
        <f>C240-F240</f>
        <v>0</v>
      </c>
      <c r="K240">
        <f>STDEV(H239:H264)</f>
        <v>0</v>
      </c>
      <c r="L240">
        <f>STDEV(I239:I264)</f>
        <v>0</v>
      </c>
      <c r="N240">
        <v>237</v>
      </c>
      <c r="O240">
        <v>3324.9</v>
      </c>
      <c r="P240">
        <v>6719</v>
      </c>
      <c r="Q240">
        <v>531</v>
      </c>
      <c r="R240">
        <v>1627.4</v>
      </c>
      <c r="S240">
        <v>4128</v>
      </c>
      <c r="U240" s="62">
        <f>Seeing_vs_contrast!C247</f>
        <v>0.41012024659708235</v>
      </c>
      <c r="V240">
        <f>Seeing_vs_contrast!D247*180/PI()</f>
        <v>76.49812171507133</v>
      </c>
      <c r="W240">
        <f>V240*Seeing_vs_contrast!$U$24/360</f>
        <v>0.21915118160498875</v>
      </c>
      <c r="X240">
        <f>Seeing_vs_contrast!N247</f>
        <v>0</v>
      </c>
      <c r="Y240" t="e">
        <f>W240/X240*$T$2</f>
        <v>#DIV/0!</v>
      </c>
    </row>
    <row r="241" spans="1:25" ht="12">
      <c r="A241">
        <v>239</v>
      </c>
      <c r="B241" s="9"/>
      <c r="C241" s="61"/>
      <c r="E241" s="9"/>
      <c r="F241" s="61"/>
      <c r="H241">
        <f>B241-E241</f>
        <v>0</v>
      </c>
      <c r="I241">
        <f>C241-F241</f>
        <v>0</v>
      </c>
      <c r="K241">
        <f>STDEV(H240:H265)</f>
        <v>0</v>
      </c>
      <c r="L241">
        <f>STDEV(I240:I265)</f>
        <v>0</v>
      </c>
      <c r="N241">
        <v>238</v>
      </c>
      <c r="O241">
        <v>1480.3</v>
      </c>
      <c r="P241">
        <v>2994</v>
      </c>
      <c r="Q241">
        <v>153</v>
      </c>
      <c r="R241">
        <v>748.1</v>
      </c>
      <c r="S241">
        <v>1934</v>
      </c>
      <c r="U241" s="62">
        <f>Seeing_vs_contrast!C248</f>
        <v>0.18275041201245193</v>
      </c>
      <c r="V241">
        <f>Seeing_vs_contrast!D248*180/PI()</f>
        <v>105.63682165272871</v>
      </c>
      <c r="W241">
        <f>V241*Seeing_vs_contrast!$U$24/360</f>
        <v>0.30262748636389014</v>
      </c>
      <c r="X241">
        <f>Seeing_vs_contrast!N248</f>
        <v>0</v>
      </c>
      <c r="Y241" t="e">
        <f>W241/X241*$T$2</f>
        <v>#DIV/0!</v>
      </c>
    </row>
    <row r="242" spans="1:25" ht="12">
      <c r="A242">
        <v>240</v>
      </c>
      <c r="B242" s="9"/>
      <c r="C242" s="61"/>
      <c r="E242" s="9"/>
      <c r="F242" s="9"/>
      <c r="H242">
        <f>B242-E242</f>
        <v>0</v>
      </c>
      <c r="I242">
        <f>C242-F242</f>
        <v>0</v>
      </c>
      <c r="K242">
        <f>STDEV(H241:H266)</f>
        <v>0</v>
      </c>
      <c r="L242">
        <f>STDEV(I241:I266)</f>
        <v>0</v>
      </c>
      <c r="N242">
        <v>239</v>
      </c>
      <c r="O242">
        <v>1525.3</v>
      </c>
      <c r="P242">
        <v>3006</v>
      </c>
      <c r="Q242">
        <v>215</v>
      </c>
      <c r="R242">
        <v>718.8</v>
      </c>
      <c r="S242">
        <v>1964</v>
      </c>
      <c r="U242" s="62">
        <f>Seeing_vs_contrast!C249</f>
        <v>0.18348287859366416</v>
      </c>
      <c r="V242">
        <f>Seeing_vs_contrast!D249*180/PI()</f>
        <v>105.51244288269338</v>
      </c>
      <c r="W242">
        <f>V242*Seeing_vs_contrast!$U$24/360</f>
        <v>0.30227116709998264</v>
      </c>
      <c r="X242">
        <f>Seeing_vs_contrast!N249</f>
        <v>0</v>
      </c>
      <c r="Y242" t="e">
        <f>W242/X242*$T$2</f>
        <v>#DIV/0!</v>
      </c>
    </row>
    <row r="243" spans="1:25" ht="12">
      <c r="A243">
        <v>241</v>
      </c>
      <c r="B243" s="9"/>
      <c r="C243" s="61"/>
      <c r="E243" s="9"/>
      <c r="F243" s="61"/>
      <c r="H243">
        <f>B243-E243</f>
        <v>0</v>
      </c>
      <c r="I243">
        <f>C243-F243</f>
        <v>0</v>
      </c>
      <c r="K243">
        <f>STDEV(H242:H267)</f>
        <v>0</v>
      </c>
      <c r="L243">
        <f>STDEV(I242:I267)</f>
        <v>0</v>
      </c>
      <c r="N243">
        <v>240</v>
      </c>
      <c r="O243">
        <v>1670.5</v>
      </c>
      <c r="P243">
        <v>3547</v>
      </c>
      <c r="Q243">
        <v>103</v>
      </c>
      <c r="R243">
        <v>937.4</v>
      </c>
      <c r="S243">
        <v>2175</v>
      </c>
      <c r="U243" s="62">
        <f>Seeing_vs_contrast!C250</f>
        <v>0.2165049136299823</v>
      </c>
      <c r="V243">
        <f>Seeing_vs_contrast!D250*180/PI()</f>
        <v>100.23133235025675</v>
      </c>
      <c r="W243">
        <f>V243*Seeing_vs_contrast!$U$24/360</f>
        <v>0.28714188565591264</v>
      </c>
      <c r="X243">
        <f>Seeing_vs_contrast!N250</f>
        <v>0</v>
      </c>
      <c r="Y243" t="e">
        <f>W243/X243*$T$2</f>
        <v>#DIV/0!</v>
      </c>
    </row>
    <row r="244" spans="1:25" ht="12">
      <c r="A244">
        <v>242</v>
      </c>
      <c r="B244" s="9"/>
      <c r="C244" s="61"/>
      <c r="E244" s="9"/>
      <c r="F244" s="9"/>
      <c r="H244">
        <f>B244-E244</f>
        <v>0</v>
      </c>
      <c r="I244">
        <f>C244-F244</f>
        <v>0</v>
      </c>
      <c r="K244">
        <f>STDEV(H243:H268)</f>
        <v>0</v>
      </c>
      <c r="L244">
        <f>STDEV(I243:I268)</f>
        <v>0</v>
      </c>
      <c r="N244">
        <v>241</v>
      </c>
      <c r="O244">
        <v>593.4</v>
      </c>
      <c r="P244">
        <v>1330</v>
      </c>
      <c r="Q244">
        <v>117</v>
      </c>
      <c r="R244">
        <v>304.2</v>
      </c>
      <c r="S244">
        <v>655</v>
      </c>
      <c r="U244" s="62">
        <f>Seeing_vs_contrast!C251</f>
        <v>0.0811817127510224</v>
      </c>
      <c r="V244">
        <f>Seeing_vs_contrast!D251*180/PI()</f>
        <v>128.40047517319775</v>
      </c>
      <c r="W244">
        <f>V244*Seeing_vs_contrast!$U$24/360</f>
        <v>0.3678406112722171</v>
      </c>
      <c r="X244">
        <f>Seeing_vs_contrast!N251</f>
        <v>0</v>
      </c>
      <c r="Y244" t="e">
        <f>W244/X244*$T$2</f>
        <v>#DIV/0!</v>
      </c>
    </row>
    <row r="245" spans="1:25" ht="12">
      <c r="A245">
        <v>243</v>
      </c>
      <c r="B245" s="9"/>
      <c r="C245" s="61"/>
      <c r="E245" s="9"/>
      <c r="F245" s="9"/>
      <c r="H245">
        <f>B245-E245</f>
        <v>0</v>
      </c>
      <c r="I245">
        <f>C245-F245</f>
        <v>0</v>
      </c>
      <c r="K245">
        <f>STDEV(H244:H269)</f>
        <v>0</v>
      </c>
      <c r="L245">
        <f>STDEV(I244:I269)</f>
        <v>0</v>
      </c>
      <c r="N245">
        <v>242</v>
      </c>
      <c r="O245">
        <v>3378.5</v>
      </c>
      <c r="P245">
        <v>6625</v>
      </c>
      <c r="Q245">
        <v>564</v>
      </c>
      <c r="R245">
        <v>1573.5</v>
      </c>
      <c r="S245">
        <v>4126</v>
      </c>
      <c r="U245" s="62">
        <f>Seeing_vs_contrast!C252</f>
        <v>0.40438259171091984</v>
      </c>
      <c r="V245">
        <f>Seeing_vs_contrast!D252*180/PI()</f>
        <v>77.10035858673263</v>
      </c>
      <c r="W245">
        <f>V245*Seeing_vs_contrast!$U$24/360</f>
        <v>0.2208764647762834</v>
      </c>
      <c r="X245">
        <f>Seeing_vs_contrast!N252</f>
        <v>0</v>
      </c>
      <c r="Y245" t="e">
        <f>W245/X245*$T$2</f>
        <v>#DIV/0!</v>
      </c>
    </row>
    <row r="246" spans="1:25" ht="12">
      <c r="A246">
        <v>244</v>
      </c>
      <c r="B246" s="9"/>
      <c r="C246" s="61"/>
      <c r="E246" s="9"/>
      <c r="F246" s="9"/>
      <c r="H246">
        <f>B246-E246</f>
        <v>0</v>
      </c>
      <c r="I246">
        <f>C246-F246</f>
        <v>0</v>
      </c>
      <c r="K246">
        <f>STDEV(H245:H270)</f>
        <v>0</v>
      </c>
      <c r="L246">
        <f>STDEV(I245:I270)</f>
        <v>0</v>
      </c>
      <c r="N246">
        <v>243</v>
      </c>
      <c r="O246">
        <v>2410.5</v>
      </c>
      <c r="P246">
        <v>5100</v>
      </c>
      <c r="Q246">
        <v>229</v>
      </c>
      <c r="R246">
        <v>1304.7</v>
      </c>
      <c r="S246">
        <v>3173</v>
      </c>
      <c r="U246" s="62">
        <f>Seeing_vs_contrast!C253</f>
        <v>0.3112982970151987</v>
      </c>
      <c r="V246">
        <f>Seeing_vs_contrast!D253*180/PI()</f>
        <v>87.53338866150061</v>
      </c>
      <c r="W246">
        <f>V246*Seeing_vs_contrast!$U$24/360</f>
        <v>0.25076492239256143</v>
      </c>
      <c r="X246">
        <f>Seeing_vs_contrast!N253</f>
        <v>0</v>
      </c>
      <c r="Y246" t="e">
        <f>W246/X246*$T$2</f>
        <v>#DIV/0!</v>
      </c>
    </row>
    <row r="247" spans="1:25" ht="12">
      <c r="A247">
        <v>245</v>
      </c>
      <c r="B247" s="9"/>
      <c r="C247" s="61"/>
      <c r="E247" s="9"/>
      <c r="F247" s="9"/>
      <c r="H247">
        <f>B247-E247</f>
        <v>0</v>
      </c>
      <c r="I247">
        <f>C247-F247</f>
        <v>0</v>
      </c>
      <c r="K247">
        <f>STDEV(H246:H271)</f>
        <v>0</v>
      </c>
      <c r="L247">
        <f>STDEV(I246:I271)</f>
        <v>0</v>
      </c>
      <c r="N247">
        <v>244</v>
      </c>
      <c r="O247">
        <v>1949.8</v>
      </c>
      <c r="P247">
        <v>3859</v>
      </c>
      <c r="Q247">
        <v>346</v>
      </c>
      <c r="R247">
        <v>904.1</v>
      </c>
      <c r="S247">
        <v>2424</v>
      </c>
      <c r="U247" s="62">
        <f>Seeing_vs_contrast!C254</f>
        <v>0.23554904474150035</v>
      </c>
      <c r="V247">
        <f>Seeing_vs_contrast!D254*180/PI()</f>
        <v>97.43100149629446</v>
      </c>
      <c r="W247">
        <f>V247*Seeing_vs_contrast!$U$24/360</f>
        <v>0.2791195211615719</v>
      </c>
      <c r="X247">
        <f>Seeing_vs_contrast!N254</f>
        <v>0</v>
      </c>
      <c r="Y247" t="e">
        <f>W247/X247*$T$2</f>
        <v>#DIV/0!</v>
      </c>
    </row>
    <row r="248" spans="1:25" ht="12">
      <c r="A248">
        <v>246</v>
      </c>
      <c r="B248" s="9"/>
      <c r="C248" s="9"/>
      <c r="E248" s="9"/>
      <c r="F248" s="9"/>
      <c r="H248">
        <f>B248-E248</f>
        <v>0</v>
      </c>
      <c r="I248">
        <f>C248-F248</f>
        <v>0</v>
      </c>
      <c r="K248">
        <f>STDEV(H247:H272)</f>
        <v>0</v>
      </c>
      <c r="L248">
        <f>STDEV(I247:I272)</f>
        <v>0</v>
      </c>
      <c r="N248">
        <v>245</v>
      </c>
      <c r="O248">
        <v>5509.6</v>
      </c>
      <c r="P248">
        <v>10684</v>
      </c>
      <c r="Q248">
        <v>890</v>
      </c>
      <c r="R248">
        <v>2549.2</v>
      </c>
      <c r="S248">
        <v>6719</v>
      </c>
      <c r="U248" s="62">
        <f>Seeing_vs_contrast!C255</f>
        <v>0.6521394128059574</v>
      </c>
      <c r="V248">
        <f>Seeing_vs_contrast!D255*180/PI()</f>
        <v>52.979044770426825</v>
      </c>
      <c r="W248">
        <f>V248*Seeing_vs_contrast!$U$24/360</f>
        <v>0.15177392596627903</v>
      </c>
      <c r="X248">
        <f>Seeing_vs_contrast!N255</f>
        <v>0</v>
      </c>
      <c r="Y248" t="e">
        <f>W248/X248*$T$2</f>
        <v>#DIV/0!</v>
      </c>
    </row>
    <row r="249" spans="1:25" ht="12">
      <c r="A249">
        <v>247</v>
      </c>
      <c r="B249" s="9"/>
      <c r="C249" s="61"/>
      <c r="E249" s="9"/>
      <c r="F249" s="9"/>
      <c r="H249">
        <f>B249-E249</f>
        <v>0</v>
      </c>
      <c r="I249">
        <f>C249-F249</f>
        <v>0</v>
      </c>
      <c r="K249">
        <f>STDEV(H248:H273)</f>
        <v>0</v>
      </c>
      <c r="L249">
        <f>STDEV(I248:I273)</f>
        <v>0</v>
      </c>
      <c r="N249">
        <v>246</v>
      </c>
      <c r="O249">
        <v>469.9</v>
      </c>
      <c r="P249">
        <v>1113</v>
      </c>
      <c r="Q249">
        <v>50</v>
      </c>
      <c r="R249">
        <v>264.6</v>
      </c>
      <c r="S249">
        <v>525</v>
      </c>
      <c r="U249" s="62">
        <f>Seeing_vs_contrast!C256</f>
        <v>0.06793627540743453</v>
      </c>
      <c r="V249">
        <f>Seeing_vs_contrast!D256*180/PI()</f>
        <v>132.8764392392769</v>
      </c>
      <c r="W249">
        <f>V249*Seeing_vs_contrast!$U$24/360</f>
        <v>0.38066331582902013</v>
      </c>
      <c r="X249">
        <f>Seeing_vs_contrast!N256</f>
        <v>0</v>
      </c>
      <c r="Y249" t="e">
        <f>W249/X249*$T$2</f>
        <v>#DIV/0!</v>
      </c>
    </row>
    <row r="250" spans="1:25" ht="12">
      <c r="A250">
        <v>248</v>
      </c>
      <c r="B250" s="9"/>
      <c r="C250" s="61"/>
      <c r="E250" s="9"/>
      <c r="F250" s="9"/>
      <c r="H250">
        <f>B250-E250</f>
        <v>0</v>
      </c>
      <c r="I250">
        <f>C250-F250</f>
        <v>0</v>
      </c>
      <c r="K250">
        <f>STDEV(H249:H274)</f>
        <v>0</v>
      </c>
      <c r="L250">
        <f>STDEV(I249:I274)</f>
        <v>0</v>
      </c>
      <c r="N250">
        <v>247</v>
      </c>
      <c r="O250">
        <v>995.5</v>
      </c>
      <c r="P250">
        <v>2214</v>
      </c>
      <c r="Q250">
        <v>123</v>
      </c>
      <c r="R250">
        <v>552</v>
      </c>
      <c r="S250">
        <v>1268</v>
      </c>
      <c r="U250" s="62">
        <f>Seeing_vs_contrast!C257</f>
        <v>0.13514008423365684</v>
      </c>
      <c r="V250">
        <f>Seeing_vs_contrast!D257*180/PI()</f>
        <v>114.63290128942573</v>
      </c>
      <c r="W250">
        <f>V250*Seeing_vs_contrast!$U$24/360</f>
        <v>0.32839938033976945</v>
      </c>
      <c r="X250">
        <f>Seeing_vs_contrast!N257</f>
        <v>0</v>
      </c>
      <c r="Y250" t="e">
        <f>W250/X250*$T$2</f>
        <v>#DIV/0!</v>
      </c>
    </row>
    <row r="251" spans="1:25" ht="12">
      <c r="A251">
        <v>249</v>
      </c>
      <c r="B251" s="9"/>
      <c r="C251" s="61"/>
      <c r="E251" s="9"/>
      <c r="F251" s="61"/>
      <c r="H251">
        <f>B251-E251</f>
        <v>0</v>
      </c>
      <c r="I251">
        <f>C251-F251</f>
        <v>0</v>
      </c>
      <c r="K251">
        <f>STDEV(H250:H275)</f>
        <v>0</v>
      </c>
      <c r="L251">
        <f>STDEV(I250:I275)</f>
        <v>0</v>
      </c>
      <c r="N251">
        <v>248</v>
      </c>
      <c r="O251">
        <v>2674.3</v>
      </c>
      <c r="P251">
        <v>5348</v>
      </c>
      <c r="Q251">
        <v>347</v>
      </c>
      <c r="R251">
        <v>1307.3</v>
      </c>
      <c r="S251">
        <v>3406</v>
      </c>
      <c r="U251" s="62">
        <f>Seeing_vs_contrast!C258</f>
        <v>0.3264359396935848</v>
      </c>
      <c r="V251">
        <f>Seeing_vs_contrast!D258*180/PI()</f>
        <v>85.73415260962379</v>
      </c>
      <c r="W251">
        <f>V251*Seeing_vs_contrast!$U$24/360</f>
        <v>0.2456104859447785</v>
      </c>
      <c r="X251">
        <f>Seeing_vs_contrast!N258</f>
        <v>0</v>
      </c>
      <c r="Y251" t="e">
        <f>W251/X251*$T$2</f>
        <v>#DIV/0!</v>
      </c>
    </row>
    <row r="252" spans="1:25" ht="12">
      <c r="A252">
        <v>250</v>
      </c>
      <c r="B252" s="9"/>
      <c r="C252" s="61"/>
      <c r="E252" s="9"/>
      <c r="F252" s="9"/>
      <c r="H252">
        <f>B252-E252</f>
        <v>0</v>
      </c>
      <c r="I252">
        <f>C252-F252</f>
        <v>0</v>
      </c>
      <c r="K252">
        <f>STDEV(H251:H276)</f>
        <v>0</v>
      </c>
      <c r="L252">
        <f>STDEV(I251:I276)</f>
        <v>0</v>
      </c>
      <c r="N252">
        <v>249</v>
      </c>
      <c r="O252">
        <v>2060.7</v>
      </c>
      <c r="P252">
        <v>4187</v>
      </c>
      <c r="Q252">
        <v>323</v>
      </c>
      <c r="R252">
        <v>1012.6</v>
      </c>
      <c r="S252">
        <v>2591</v>
      </c>
      <c r="U252" s="62">
        <f>Seeing_vs_contrast!C259</f>
        <v>0.25556979796130136</v>
      </c>
      <c r="V252">
        <f>Seeing_vs_contrast!D259*180/PI()</f>
        <v>94.64249032693921</v>
      </c>
      <c r="W252">
        <f>V252*Seeing_vs_contrast!$U$24/360</f>
        <v>0.27113101760119607</v>
      </c>
      <c r="X252">
        <f>Seeing_vs_contrast!N259</f>
        <v>0</v>
      </c>
      <c r="Y252" t="e">
        <f>W252/X252*$T$2</f>
        <v>#DIV/0!</v>
      </c>
    </row>
    <row r="253" spans="1:25" ht="12">
      <c r="A253">
        <v>251</v>
      </c>
      <c r="B253" s="9"/>
      <c r="C253" s="61"/>
      <c r="E253" s="9"/>
      <c r="F253" s="61"/>
      <c r="H253">
        <f>B253-E253</f>
        <v>0</v>
      </c>
      <c r="I253">
        <f>C253-F253</f>
        <v>0</v>
      </c>
      <c r="K253">
        <f>STDEV(H252:H277)</f>
        <v>0</v>
      </c>
      <c r="L253">
        <f>STDEV(I252:I277)</f>
        <v>0</v>
      </c>
      <c r="N253">
        <v>250</v>
      </c>
      <c r="O253">
        <v>2220.8</v>
      </c>
      <c r="P253">
        <v>4366</v>
      </c>
      <c r="Q253">
        <v>426</v>
      </c>
      <c r="R253">
        <v>1026</v>
      </c>
      <c r="S253">
        <v>2726</v>
      </c>
      <c r="U253" s="62">
        <f>Seeing_vs_contrast!C260</f>
        <v>0.26649575779771717</v>
      </c>
      <c r="V253">
        <f>Seeing_vs_contrast!D260*180/PI()</f>
        <v>93.17910835457273</v>
      </c>
      <c r="W253">
        <f>V253*Seeing_vs_contrast!$U$24/360</f>
        <v>0.2669387331216103</v>
      </c>
      <c r="X253">
        <f>Seeing_vs_contrast!N260</f>
        <v>0</v>
      </c>
      <c r="Y253" t="e">
        <f>W253/X253*$T$2</f>
        <v>#DIV/0!</v>
      </c>
    </row>
    <row r="254" spans="1:25" ht="12">
      <c r="A254">
        <v>252</v>
      </c>
      <c r="B254" s="9"/>
      <c r="C254" s="61"/>
      <c r="E254" s="9"/>
      <c r="F254" s="61"/>
      <c r="H254">
        <f>B254-E254</f>
        <v>0</v>
      </c>
      <c r="I254">
        <f>C254-F254</f>
        <v>0</v>
      </c>
      <c r="K254">
        <f>STDEV(H253:H278)</f>
        <v>0</v>
      </c>
      <c r="L254">
        <f>STDEV(I253:I278)</f>
        <v>0</v>
      </c>
      <c r="N254">
        <v>251</v>
      </c>
      <c r="O254">
        <v>4635.4</v>
      </c>
      <c r="P254">
        <v>8902</v>
      </c>
      <c r="Q254">
        <v>750</v>
      </c>
      <c r="R254">
        <v>2109</v>
      </c>
      <c r="S254">
        <v>5842</v>
      </c>
      <c r="U254" s="62">
        <f>Seeing_vs_contrast!C261</f>
        <v>0.5433681254959409</v>
      </c>
      <c r="V254">
        <f>Seeing_vs_contrast!D261*180/PI()</f>
        <v>63.28360949981948</v>
      </c>
      <c r="W254">
        <f>V254*Seeing_vs_contrast!$U$24/360</f>
        <v>0.18129435713167036</v>
      </c>
      <c r="X254">
        <f>Seeing_vs_contrast!N261</f>
        <v>0</v>
      </c>
      <c r="Y254" t="e">
        <f>W254/X254*$T$2</f>
        <v>#DIV/0!</v>
      </c>
    </row>
    <row r="255" spans="1:25" ht="12">
      <c r="A255">
        <v>253</v>
      </c>
      <c r="B255" s="9"/>
      <c r="C255" s="61"/>
      <c r="E255" s="9"/>
      <c r="F255" s="61"/>
      <c r="H255">
        <f>B255-E255</f>
        <v>0</v>
      </c>
      <c r="I255">
        <f>C255-F255</f>
        <v>0</v>
      </c>
      <c r="K255">
        <f>STDEV(H254:H279)</f>
        <v>0</v>
      </c>
      <c r="L255">
        <f>STDEV(I254:I279)</f>
        <v>0</v>
      </c>
      <c r="N255">
        <v>252</v>
      </c>
      <c r="O255">
        <v>4563.6</v>
      </c>
      <c r="P255">
        <v>8906</v>
      </c>
      <c r="Q255">
        <v>720</v>
      </c>
      <c r="R255">
        <v>2128</v>
      </c>
      <c r="S255">
        <v>5698</v>
      </c>
      <c r="U255" s="62">
        <f>Seeing_vs_contrast!C262</f>
        <v>0.5436122810230116</v>
      </c>
      <c r="V255">
        <f>Seeing_vs_contrast!D262*180/PI()</f>
        <v>63.26030129339137</v>
      </c>
      <c r="W255">
        <f>V255*Seeing_vs_contrast!$U$24/360</f>
        <v>0.18122758397613015</v>
      </c>
      <c r="X255">
        <f>Seeing_vs_contrast!N262</f>
        <v>0</v>
      </c>
      <c r="Y255" t="e">
        <f>W255/X255*$T$2</f>
        <v>#DIV/0!</v>
      </c>
    </row>
    <row r="256" spans="1:25" ht="12">
      <c r="A256">
        <v>254</v>
      </c>
      <c r="B256" s="9"/>
      <c r="C256" s="61"/>
      <c r="E256" s="9"/>
      <c r="F256" s="9"/>
      <c r="H256">
        <f>B256-E256</f>
        <v>0</v>
      </c>
      <c r="I256">
        <f>C256-F256</f>
        <v>0</v>
      </c>
      <c r="K256">
        <f>STDEV(H255:H280)</f>
        <v>0</v>
      </c>
      <c r="L256">
        <f>STDEV(I255:I280)</f>
        <v>0</v>
      </c>
      <c r="N256">
        <v>253</v>
      </c>
      <c r="O256">
        <v>2227.9</v>
      </c>
      <c r="P256">
        <v>4310</v>
      </c>
      <c r="Q256">
        <v>391</v>
      </c>
      <c r="R256">
        <v>1002.8</v>
      </c>
      <c r="S256">
        <v>2697</v>
      </c>
      <c r="U256" s="62">
        <f>Seeing_vs_contrast!C263</f>
        <v>0.26307758041872675</v>
      </c>
      <c r="V256">
        <f>Seeing_vs_contrast!D263*180/PI()</f>
        <v>93.6328150404767</v>
      </c>
      <c r="W256">
        <f>V256*Seeing_vs_contrast!$U$24/360</f>
        <v>0.268238508254499</v>
      </c>
      <c r="X256">
        <f>Seeing_vs_contrast!N263</f>
        <v>0</v>
      </c>
      <c r="Y256" t="e">
        <f>W256/X256*$T$2</f>
        <v>#DIV/0!</v>
      </c>
    </row>
    <row r="257" spans="1:25" ht="12">
      <c r="A257">
        <v>255</v>
      </c>
      <c r="B257" s="9"/>
      <c r="C257" s="61"/>
      <c r="E257" s="9"/>
      <c r="F257" s="61"/>
      <c r="H257">
        <f>B257-E257</f>
        <v>0</v>
      </c>
      <c r="I257">
        <f>C257-F257</f>
        <v>0</v>
      </c>
      <c r="K257">
        <f>STDEV(H256:H281)</f>
        <v>0</v>
      </c>
      <c r="L257">
        <f>STDEV(I256:I281)</f>
        <v>0</v>
      </c>
      <c r="N257">
        <v>254</v>
      </c>
      <c r="O257">
        <v>1489.8</v>
      </c>
      <c r="P257">
        <v>2889</v>
      </c>
      <c r="Q257">
        <v>174</v>
      </c>
      <c r="R257">
        <v>728.2</v>
      </c>
      <c r="S257">
        <v>1921</v>
      </c>
      <c r="U257" s="62">
        <f>Seeing_vs_contrast!C264</f>
        <v>0.1763413294268449</v>
      </c>
      <c r="V257">
        <f>Seeing_vs_contrast!D264*180/PI()</f>
        <v>106.74047766769785</v>
      </c>
      <c r="W257">
        <f>V257*Seeing_vs_contrast!$U$24/360</f>
        <v>0.30578923091844024</v>
      </c>
      <c r="X257">
        <f>Seeing_vs_contrast!N264</f>
        <v>0</v>
      </c>
      <c r="Y257" t="e">
        <f>W257/X257*$T$2</f>
        <v>#DIV/0!</v>
      </c>
    </row>
    <row r="258" spans="1:25" ht="12">
      <c r="A258">
        <v>256</v>
      </c>
      <c r="B258" s="9"/>
      <c r="C258" s="61"/>
      <c r="E258" s="9"/>
      <c r="F258" s="9"/>
      <c r="H258">
        <f>B258-E258</f>
        <v>0</v>
      </c>
      <c r="I258">
        <f>C258-F258</f>
        <v>0</v>
      </c>
      <c r="K258">
        <f>STDEV(H257:H282)</f>
        <v>0</v>
      </c>
      <c r="L258">
        <f>STDEV(I257:I282)</f>
        <v>0</v>
      </c>
      <c r="N258">
        <v>255</v>
      </c>
      <c r="O258">
        <v>835.6</v>
      </c>
      <c r="P258">
        <v>1756</v>
      </c>
      <c r="Q258">
        <v>63</v>
      </c>
      <c r="R258">
        <v>453.5</v>
      </c>
      <c r="S258">
        <v>1095</v>
      </c>
      <c r="U258" s="62">
        <f>Seeing_vs_contrast!C265</f>
        <v>0.10718427638405664</v>
      </c>
      <c r="V258">
        <f>Seeing_vs_contrast!D265*180/PI()</f>
        <v>121.0882480459581</v>
      </c>
      <c r="W258">
        <f>V258*Seeing_vs_contrast!$U$24/360</f>
        <v>0.34689260393332705</v>
      </c>
      <c r="X258">
        <f>Seeing_vs_contrast!N265</f>
        <v>0</v>
      </c>
      <c r="Y258" t="e">
        <f>W258/X258*$T$2</f>
        <v>#DIV/0!</v>
      </c>
    </row>
    <row r="259" spans="1:25" ht="12">
      <c r="A259">
        <v>257</v>
      </c>
      <c r="B259" s="9"/>
      <c r="C259" s="61"/>
      <c r="E259" s="9"/>
      <c r="F259" s="9"/>
      <c r="H259">
        <f>B259-E259</f>
        <v>0</v>
      </c>
      <c r="I259">
        <f>C259-F259</f>
        <v>0</v>
      </c>
      <c r="K259">
        <f>STDEV(H258:H283)</f>
        <v>0</v>
      </c>
      <c r="L259">
        <f>STDEV(I258:I283)</f>
        <v>0</v>
      </c>
      <c r="N259">
        <v>256</v>
      </c>
      <c r="O259">
        <v>5395.9</v>
      </c>
      <c r="P259">
        <v>10322</v>
      </c>
      <c r="Q259">
        <v>797</v>
      </c>
      <c r="R259">
        <v>2475.1</v>
      </c>
      <c r="S259">
        <v>6766</v>
      </c>
      <c r="U259" s="62">
        <f>Seeing_vs_contrast!C266</f>
        <v>0.630043337606055</v>
      </c>
      <c r="V259">
        <f>Seeing_vs_contrast!D266*180/PI()</f>
        <v>55.07353492743541</v>
      </c>
      <c r="W259">
        <f>V259*Seeing_vs_contrast!$U$24/360</f>
        <v>0.15777420391399258</v>
      </c>
      <c r="X259">
        <f>Seeing_vs_contrast!N266</f>
        <v>0</v>
      </c>
      <c r="Y259" t="e">
        <f>W259/X259*$T$2</f>
        <v>#DIV/0!</v>
      </c>
    </row>
    <row r="260" spans="1:25" ht="12">
      <c r="A260">
        <v>258</v>
      </c>
      <c r="B260" s="9"/>
      <c r="C260" s="61"/>
      <c r="E260" s="9"/>
      <c r="F260" s="61"/>
      <c r="H260">
        <f>B260-E260</f>
        <v>0</v>
      </c>
      <c r="I260">
        <f>C260-F260</f>
        <v>0</v>
      </c>
      <c r="K260">
        <f>STDEV(H259:H284)</f>
        <v>0</v>
      </c>
      <c r="L260">
        <f>STDEV(I259:I284)</f>
        <v>0</v>
      </c>
      <c r="N260">
        <v>257</v>
      </c>
      <c r="O260">
        <v>2462.8</v>
      </c>
      <c r="P260">
        <v>4971</v>
      </c>
      <c r="Q260">
        <v>407</v>
      </c>
      <c r="R260">
        <v>1201.7</v>
      </c>
      <c r="S260">
        <v>3085</v>
      </c>
      <c r="U260" s="62">
        <f>Seeing_vs_contrast!C267</f>
        <v>0.3034242812671672</v>
      </c>
      <c r="V260">
        <f>Seeing_vs_contrast!D267*180/PI()</f>
        <v>88.48899325891779</v>
      </c>
      <c r="W260">
        <f>V260*Seeing_vs_contrast!$U$24/360</f>
        <v>0.25350253047987054</v>
      </c>
      <c r="X260">
        <f>Seeing_vs_contrast!N267</f>
        <v>0</v>
      </c>
      <c r="Y260" t="e">
        <f>W260/X260*$T$2</f>
        <v>#DIV/0!</v>
      </c>
    </row>
    <row r="261" spans="1:25" ht="12">
      <c r="A261">
        <v>259</v>
      </c>
      <c r="B261" s="9"/>
      <c r="C261" s="61"/>
      <c r="E261" s="9"/>
      <c r="F261" s="9"/>
      <c r="H261">
        <f>B261-E261</f>
        <v>0</v>
      </c>
      <c r="I261">
        <f>C261-F261</f>
        <v>0</v>
      </c>
      <c r="K261">
        <f>STDEV(H260:H285)</f>
        <v>0</v>
      </c>
      <c r="L261">
        <f>STDEV(I260:I285)</f>
        <v>0</v>
      </c>
      <c r="N261">
        <v>258</v>
      </c>
      <c r="O261">
        <v>1710</v>
      </c>
      <c r="P261">
        <v>3548</v>
      </c>
      <c r="Q261">
        <v>98</v>
      </c>
      <c r="R261">
        <v>946.3</v>
      </c>
      <c r="S261">
        <v>2330</v>
      </c>
      <c r="U261" s="62">
        <f>Seeing_vs_contrast!C268</f>
        <v>0.21656595251174998</v>
      </c>
      <c r="V261">
        <f>Seeing_vs_contrast!D268*180/PI()</f>
        <v>100.22209942407312</v>
      </c>
      <c r="W261">
        <f>V261*Seeing_vs_contrast!$U$24/360</f>
        <v>0.2871154352459228</v>
      </c>
      <c r="X261">
        <f>Seeing_vs_contrast!N268</f>
        <v>0</v>
      </c>
      <c r="Y261" t="e">
        <f>W261/X261*$T$2</f>
        <v>#DIV/0!</v>
      </c>
    </row>
    <row r="262" spans="1:25" ht="12">
      <c r="A262">
        <v>260</v>
      </c>
      <c r="B262" s="9"/>
      <c r="C262" s="9"/>
      <c r="E262" s="9"/>
      <c r="F262" s="9"/>
      <c r="H262">
        <f>B262-E262</f>
        <v>0</v>
      </c>
      <c r="I262">
        <f>C262-F262</f>
        <v>0</v>
      </c>
      <c r="K262">
        <f>STDEV(H261:H286)</f>
        <v>0</v>
      </c>
      <c r="L262">
        <f>STDEV(I261:I286)</f>
        <v>0</v>
      </c>
      <c r="N262">
        <v>259</v>
      </c>
      <c r="O262">
        <v>3572.5</v>
      </c>
      <c r="P262">
        <v>6934</v>
      </c>
      <c r="Q262">
        <v>541</v>
      </c>
      <c r="R262">
        <v>1654.9</v>
      </c>
      <c r="S262">
        <v>4484</v>
      </c>
      <c r="U262" s="62">
        <f>Seeing_vs_contrast!C269</f>
        <v>0.42324360617713486</v>
      </c>
      <c r="V262">
        <f>Seeing_vs_contrast!D269*180/PI()</f>
        <v>75.13429411679648</v>
      </c>
      <c r="W262">
        <f>V262*Seeing_vs_contrast!$U$24/360</f>
        <v>0.21524409966668093</v>
      </c>
      <c r="X262">
        <f>Seeing_vs_contrast!N269</f>
        <v>0</v>
      </c>
      <c r="Y262" t="e">
        <f>W262/X262*$T$2</f>
        <v>#DIV/0!</v>
      </c>
    </row>
    <row r="263" spans="1:25" ht="12">
      <c r="A263">
        <v>261</v>
      </c>
      <c r="B263" s="9"/>
      <c r="C263" s="61"/>
      <c r="E263" s="9"/>
      <c r="F263" s="61"/>
      <c r="H263">
        <f>B263-E263</f>
        <v>0</v>
      </c>
      <c r="I263">
        <f>C263-F263</f>
        <v>0</v>
      </c>
      <c r="K263">
        <f>STDEV(H262:H287)</f>
        <v>0</v>
      </c>
      <c r="L263">
        <f>STDEV(I262:I287)</f>
        <v>0</v>
      </c>
      <c r="N263">
        <v>260</v>
      </c>
      <c r="O263">
        <v>2653.9</v>
      </c>
      <c r="P263">
        <v>5142</v>
      </c>
      <c r="Q263">
        <v>489</v>
      </c>
      <c r="R263">
        <v>1215.5</v>
      </c>
      <c r="S263">
        <v>3260</v>
      </c>
      <c r="U263" s="62">
        <f>Seeing_vs_contrast!C270</f>
        <v>0.3138619300494415</v>
      </c>
      <c r="V263">
        <f>Seeing_vs_contrast!D270*180/PI()</f>
        <v>87.22525898060805</v>
      </c>
      <c r="W263">
        <f>V263*Seeing_vs_contrast!$U$24/360</f>
        <v>0.24988219505048775</v>
      </c>
      <c r="X263">
        <f>Seeing_vs_contrast!N270</f>
        <v>0</v>
      </c>
      <c r="Y263" t="e">
        <f>W263/X263*$T$2</f>
        <v>#DIV/0!</v>
      </c>
    </row>
    <row r="264" spans="1:25" ht="12">
      <c r="A264">
        <v>262</v>
      </c>
      <c r="B264" s="9"/>
      <c r="C264" s="9"/>
      <c r="E264" s="9"/>
      <c r="F264" s="9"/>
      <c r="H264">
        <f>B264-E264</f>
        <v>0</v>
      </c>
      <c r="I264">
        <f>C264-F264</f>
        <v>0</v>
      </c>
      <c r="K264">
        <f>STDEV(H263:H288)</f>
        <v>0</v>
      </c>
      <c r="L264">
        <f>STDEV(I263:I288)</f>
        <v>0</v>
      </c>
      <c r="N264">
        <v>261</v>
      </c>
      <c r="O264">
        <v>3317.6</v>
      </c>
      <c r="P264">
        <v>6524</v>
      </c>
      <c r="Q264">
        <v>500</v>
      </c>
      <c r="R264">
        <v>1568.1</v>
      </c>
      <c r="S264">
        <v>4199</v>
      </c>
      <c r="U264" s="62">
        <f>Seeing_vs_contrast!C271</f>
        <v>0.39821766465238356</v>
      </c>
      <c r="V264">
        <f>Seeing_vs_contrast!D271*180/PI()</f>
        <v>77.75172504724098</v>
      </c>
      <c r="W264">
        <f>V264*Seeing_vs_contrast!$U$24/360</f>
        <v>0.22274249398429394</v>
      </c>
      <c r="X264">
        <f>Seeing_vs_contrast!N271</f>
        <v>0</v>
      </c>
      <c r="Y264" t="e">
        <f>W264/X264*$T$2</f>
        <v>#DIV/0!</v>
      </c>
    </row>
    <row r="265" spans="1:25" ht="12">
      <c r="A265">
        <v>263</v>
      </c>
      <c r="B265" s="9"/>
      <c r="C265" s="61"/>
      <c r="E265" s="9"/>
      <c r="F265" s="61"/>
      <c r="H265">
        <f>B265-E265</f>
        <v>0</v>
      </c>
      <c r="I265">
        <f>C265-F265</f>
        <v>0</v>
      </c>
      <c r="K265">
        <f>STDEV(H264:H289)</f>
        <v>0</v>
      </c>
      <c r="L265">
        <f>STDEV(I264:I289)</f>
        <v>0</v>
      </c>
      <c r="N265">
        <v>262</v>
      </c>
      <c r="O265">
        <v>3256.1</v>
      </c>
      <c r="P265">
        <v>6308</v>
      </c>
      <c r="Q265">
        <v>516</v>
      </c>
      <c r="R265">
        <v>1497</v>
      </c>
      <c r="S265">
        <v>4080</v>
      </c>
      <c r="U265" s="62">
        <f>Seeing_vs_contrast!C272</f>
        <v>0.3850332661905634</v>
      </c>
      <c r="V265">
        <f>Seeing_vs_contrast!D272*180/PI()</f>
        <v>79.16052339785945</v>
      </c>
      <c r="W265">
        <f>V265*Seeing_vs_contrast!$U$24/360</f>
        <v>0.22677840775915944</v>
      </c>
      <c r="X265">
        <f>Seeing_vs_contrast!N272</f>
        <v>0</v>
      </c>
      <c r="Y265" t="e">
        <f>W265/X265*$T$2</f>
        <v>#DIV/0!</v>
      </c>
    </row>
    <row r="266" spans="1:25" ht="12">
      <c r="A266">
        <v>264</v>
      </c>
      <c r="B266" s="9"/>
      <c r="C266" s="61"/>
      <c r="E266" s="9"/>
      <c r="F266" s="9"/>
      <c r="H266">
        <f>B266-E266</f>
        <v>0</v>
      </c>
      <c r="I266">
        <f>C266-F266</f>
        <v>0</v>
      </c>
      <c r="K266">
        <f>STDEV(H265:H290)</f>
        <v>0</v>
      </c>
      <c r="L266">
        <f>STDEV(I265:I290)</f>
        <v>0</v>
      </c>
      <c r="N266">
        <v>263</v>
      </c>
      <c r="O266">
        <v>4050.6</v>
      </c>
      <c r="P266">
        <v>7838</v>
      </c>
      <c r="Q266">
        <v>640</v>
      </c>
      <c r="R266">
        <v>1870.8</v>
      </c>
      <c r="S266">
        <v>5092</v>
      </c>
      <c r="U266" s="62">
        <f>Seeing_vs_contrast!C273</f>
        <v>0.478422755295123</v>
      </c>
      <c r="V266">
        <f>Seeing_vs_contrast!D273*180/PI()</f>
        <v>69.57418329532489</v>
      </c>
      <c r="W266">
        <f>V266*Seeing_vs_contrast!$U$24/360</f>
        <v>0.19931554051958594</v>
      </c>
      <c r="X266">
        <f>Seeing_vs_contrast!N273</f>
        <v>0</v>
      </c>
      <c r="Y266" t="e">
        <f>W266/X266*$T$2</f>
        <v>#DIV/0!</v>
      </c>
    </row>
    <row r="267" spans="1:25" ht="12">
      <c r="A267">
        <v>265</v>
      </c>
      <c r="B267" s="9"/>
      <c r="C267" s="61"/>
      <c r="E267" s="9"/>
      <c r="F267" s="61"/>
      <c r="H267">
        <f>B267-E267</f>
        <v>0</v>
      </c>
      <c r="I267">
        <f>C267-F267</f>
        <v>0</v>
      </c>
      <c r="K267">
        <f>STDEV(H266:H291)</f>
        <v>0</v>
      </c>
      <c r="L267">
        <f>STDEV(I266:I291)</f>
        <v>0</v>
      </c>
      <c r="N267">
        <v>264</v>
      </c>
      <c r="O267">
        <v>4481.4</v>
      </c>
      <c r="P267">
        <v>8849</v>
      </c>
      <c r="Q267">
        <v>727</v>
      </c>
      <c r="R267">
        <v>2133.5</v>
      </c>
      <c r="S267">
        <v>5505</v>
      </c>
      <c r="U267" s="62">
        <f>Seeing_vs_contrast!C274</f>
        <v>0.5401330647622535</v>
      </c>
      <c r="V267">
        <f>Seeing_vs_contrast!D274*180/PI()</f>
        <v>63.592624323708684</v>
      </c>
      <c r="W267">
        <f>V267*Seeing_vs_contrast!$U$24/360</f>
        <v>0.1821796202240246</v>
      </c>
      <c r="X267">
        <f>Seeing_vs_contrast!N274</f>
        <v>0</v>
      </c>
      <c r="Y267" t="e">
        <f>W267/X267*$T$2</f>
        <v>#DIV/0!</v>
      </c>
    </row>
    <row r="268" spans="1:25" ht="12">
      <c r="A268">
        <v>266</v>
      </c>
      <c r="B268" s="9"/>
      <c r="C268" s="61"/>
      <c r="E268" s="9"/>
      <c r="F268" s="61"/>
      <c r="H268">
        <f>B268-E268</f>
        <v>0</v>
      </c>
      <c r="I268">
        <f>C268-F268</f>
        <v>0</v>
      </c>
      <c r="K268">
        <f>STDEV(H267:H292)</f>
        <v>0</v>
      </c>
      <c r="L268">
        <f>STDEV(I267:I292)</f>
        <v>0</v>
      </c>
      <c r="N268">
        <v>265</v>
      </c>
      <c r="O268">
        <v>702.9</v>
      </c>
      <c r="P268">
        <v>1284</v>
      </c>
      <c r="Q268">
        <v>111</v>
      </c>
      <c r="R268">
        <v>308.7</v>
      </c>
      <c r="S268">
        <v>866</v>
      </c>
      <c r="U268" s="62">
        <f>Seeing_vs_contrast!C275</f>
        <v>0.07837392418970884</v>
      </c>
      <c r="V268">
        <f>Seeing_vs_contrast!D275*180/PI()</f>
        <v>129.2972671758805</v>
      </c>
      <c r="W268">
        <f>V268*Seeing_vs_contrast!$U$24/360</f>
        <v>0.37040973352823603</v>
      </c>
      <c r="X268">
        <f>Seeing_vs_contrast!N275</f>
        <v>0</v>
      </c>
      <c r="Y268" t="e">
        <f>W268/X268*$T$2</f>
        <v>#DIV/0!</v>
      </c>
    </row>
    <row r="269" spans="1:25" ht="12">
      <c r="A269">
        <v>267</v>
      </c>
      <c r="B269" s="9"/>
      <c r="C269" s="61"/>
      <c r="E269" s="9"/>
      <c r="F269" s="9"/>
      <c r="H269">
        <f>B269-E269</f>
        <v>0</v>
      </c>
      <c r="I269">
        <f>C269-F269</f>
        <v>0</v>
      </c>
      <c r="K269">
        <f>STDEV(H268:H293)</f>
        <v>0</v>
      </c>
      <c r="L269">
        <f>STDEV(I268:I293)</f>
        <v>0</v>
      </c>
      <c r="N269">
        <v>266</v>
      </c>
      <c r="O269">
        <v>2534.7</v>
      </c>
      <c r="P269">
        <v>5124</v>
      </c>
      <c r="Q269">
        <v>405</v>
      </c>
      <c r="R269">
        <v>1220.6</v>
      </c>
      <c r="S269">
        <v>3130</v>
      </c>
      <c r="U269" s="62">
        <f>Seeing_vs_contrast!C276</f>
        <v>0.31276323017762314</v>
      </c>
      <c r="V269">
        <f>Seeing_vs_contrast!D276*180/PI()</f>
        <v>87.3571382382515</v>
      </c>
      <c r="W269">
        <f>V269*Seeing_vs_contrast!$U$24/360</f>
        <v>0.2502600016487909</v>
      </c>
      <c r="X269">
        <f>Seeing_vs_contrast!N276</f>
        <v>0</v>
      </c>
      <c r="Y269" t="e">
        <f>W269/X269*$T$2</f>
        <v>#DIV/0!</v>
      </c>
    </row>
    <row r="270" spans="1:25" ht="12">
      <c r="A270">
        <v>268</v>
      </c>
      <c r="B270" s="9"/>
      <c r="C270" s="61"/>
      <c r="E270" s="9"/>
      <c r="F270" s="61"/>
      <c r="H270">
        <f>B270-E270</f>
        <v>0</v>
      </c>
      <c r="I270">
        <f>C270-F270</f>
        <v>0</v>
      </c>
      <c r="K270">
        <f>STDEV(H269:H294)</f>
        <v>0</v>
      </c>
      <c r="L270">
        <f>STDEV(I269:I294)</f>
        <v>0</v>
      </c>
      <c r="N270">
        <v>267</v>
      </c>
      <c r="O270">
        <v>2647.7</v>
      </c>
      <c r="P270">
        <v>5118</v>
      </c>
      <c r="Q270">
        <v>448</v>
      </c>
      <c r="R270">
        <v>1225.7</v>
      </c>
      <c r="S270">
        <v>3324</v>
      </c>
      <c r="U270" s="62">
        <f>Seeing_vs_contrast!C277</f>
        <v>0.31239699688701705</v>
      </c>
      <c r="V270">
        <f>Seeing_vs_contrast!D277*180/PI()</f>
        <v>87.40115661124734</v>
      </c>
      <c r="W270">
        <f>V270*Seeing_vs_contrast!$U$24/360</f>
        <v>0.25038610511692966</v>
      </c>
      <c r="X270">
        <f>Seeing_vs_contrast!N277</f>
        <v>0</v>
      </c>
      <c r="Y270" t="e">
        <f>W270/X270*$T$2</f>
        <v>#DIV/0!</v>
      </c>
    </row>
    <row r="271" spans="1:25" ht="12">
      <c r="A271">
        <v>269</v>
      </c>
      <c r="B271" s="9"/>
      <c r="C271" s="61"/>
      <c r="E271" s="9"/>
      <c r="F271" s="9"/>
      <c r="H271">
        <f>B271-E271</f>
        <v>0</v>
      </c>
      <c r="I271">
        <f>C271-F271</f>
        <v>0</v>
      </c>
      <c r="K271">
        <f>STDEV(H270:H295)</f>
        <v>0</v>
      </c>
      <c r="L271">
        <f>STDEV(I270:I295)</f>
        <v>0</v>
      </c>
      <c r="N271">
        <v>268</v>
      </c>
      <c r="O271">
        <v>2363.5</v>
      </c>
      <c r="P271">
        <v>5009</v>
      </c>
      <c r="Q271">
        <v>150</v>
      </c>
      <c r="R271">
        <v>1332.3</v>
      </c>
      <c r="S271">
        <v>3023</v>
      </c>
      <c r="U271" s="62">
        <f>Seeing_vs_contrast!C278</f>
        <v>0.30574375877433924</v>
      </c>
      <c r="V271">
        <f>Seeing_vs_contrast!D278*180/PI()</f>
        <v>88.20602605559974</v>
      </c>
      <c r="W271">
        <f>V271*Seeing_vs_contrast!$U$24/360</f>
        <v>0.25269188839386497</v>
      </c>
      <c r="X271">
        <f>Seeing_vs_contrast!N278</f>
        <v>0</v>
      </c>
      <c r="Y271" t="e">
        <f>W271/X271*$T$2</f>
        <v>#DIV/0!</v>
      </c>
    </row>
    <row r="272" spans="1:25" ht="12">
      <c r="A272">
        <v>270</v>
      </c>
      <c r="B272" s="9"/>
      <c r="C272" s="61"/>
      <c r="E272" s="9"/>
      <c r="F272" s="61"/>
      <c r="H272">
        <f>B272-E272</f>
        <v>0</v>
      </c>
      <c r="I272">
        <f>C272-F272</f>
        <v>0</v>
      </c>
      <c r="K272">
        <f>STDEV(H271:H296)</f>
        <v>0</v>
      </c>
      <c r="L272">
        <f>STDEV(I271:I296)</f>
        <v>0</v>
      </c>
      <c r="N272">
        <v>269</v>
      </c>
      <c r="O272">
        <v>1667</v>
      </c>
      <c r="P272">
        <v>3480</v>
      </c>
      <c r="Q272">
        <v>132</v>
      </c>
      <c r="R272">
        <v>910.1</v>
      </c>
      <c r="S272">
        <v>2171</v>
      </c>
      <c r="U272" s="62">
        <f>Seeing_vs_contrast!C279</f>
        <v>0.21241530855154733</v>
      </c>
      <c r="V272">
        <f>Seeing_vs_contrast!D279*180/PI()</f>
        <v>100.85398080486598</v>
      </c>
      <c r="W272">
        <f>V272*Seeing_vs_contrast!$U$24/360</f>
        <v>0.28892564375994</v>
      </c>
      <c r="X272">
        <f>Seeing_vs_contrast!N279</f>
        <v>0</v>
      </c>
      <c r="Y272" t="e">
        <f>W272/X272*$T$2</f>
        <v>#DIV/0!</v>
      </c>
    </row>
    <row r="273" spans="1:25" ht="12">
      <c r="A273">
        <v>271</v>
      </c>
      <c r="B273" s="9"/>
      <c r="C273" s="61"/>
      <c r="E273" s="9"/>
      <c r="F273" s="61"/>
      <c r="H273">
        <f>B273-E273</f>
        <v>0</v>
      </c>
      <c r="I273">
        <f>C273-F273</f>
        <v>0</v>
      </c>
      <c r="K273">
        <f>STDEV(H272:H297)</f>
        <v>0</v>
      </c>
      <c r="L273">
        <f>STDEV(I272:I297)</f>
        <v>0</v>
      </c>
      <c r="N273">
        <v>270</v>
      </c>
      <c r="O273">
        <v>3006.1</v>
      </c>
      <c r="P273">
        <v>6091</v>
      </c>
      <c r="Q273">
        <v>359</v>
      </c>
      <c r="R273">
        <v>1499.4</v>
      </c>
      <c r="S273">
        <v>3820</v>
      </c>
      <c r="U273" s="62">
        <f>Seeing_vs_contrast!C280</f>
        <v>0.37178782884697553</v>
      </c>
      <c r="V273">
        <f>Seeing_vs_contrast!D280*180/PI()</f>
        <v>80.59917438141892</v>
      </c>
      <c r="W273">
        <f>V273*Seeing_vs_contrast!$U$24/360</f>
        <v>0.23089984310810244</v>
      </c>
      <c r="X273">
        <f>Seeing_vs_contrast!N280</f>
        <v>0</v>
      </c>
      <c r="Y273" t="e">
        <f>W273/X273*$T$2</f>
        <v>#DIV/0!</v>
      </c>
    </row>
    <row r="274" spans="1:25" ht="12">
      <c r="A274">
        <v>272</v>
      </c>
      <c r="B274" s="9"/>
      <c r="C274" s="61"/>
      <c r="E274" s="9"/>
      <c r="F274" s="9"/>
      <c r="H274">
        <f>B274-E274</f>
        <v>0</v>
      </c>
      <c r="I274">
        <f>C274-F274</f>
        <v>0</v>
      </c>
      <c r="K274">
        <f>STDEV(H273:H298)</f>
        <v>0</v>
      </c>
      <c r="L274">
        <f>STDEV(I273:I298)</f>
        <v>0</v>
      </c>
      <c r="N274">
        <v>271</v>
      </c>
      <c r="O274">
        <v>1498.9</v>
      </c>
      <c r="P274">
        <v>3257</v>
      </c>
      <c r="Q274">
        <v>166</v>
      </c>
      <c r="R274">
        <v>815.6</v>
      </c>
      <c r="S274">
        <v>1846</v>
      </c>
      <c r="U274" s="62">
        <f>Seeing_vs_contrast!C281</f>
        <v>0.19880363791735337</v>
      </c>
      <c r="V274">
        <f>Seeing_vs_contrast!D281*180/PI()</f>
        <v>102.98707775398054</v>
      </c>
      <c r="W274">
        <f>V274*Seeing_vs_contrast!$U$24/360</f>
        <v>0.29503652212395554</v>
      </c>
      <c r="X274">
        <f>Seeing_vs_contrast!N281</f>
        <v>0</v>
      </c>
      <c r="Y274" t="e">
        <f>W274/X274*$T$2</f>
        <v>#DIV/0!</v>
      </c>
    </row>
    <row r="275" spans="1:25" ht="12">
      <c r="A275">
        <v>273</v>
      </c>
      <c r="B275" s="9"/>
      <c r="C275" s="61"/>
      <c r="E275" s="9"/>
      <c r="F275" s="9"/>
      <c r="H275">
        <f>B275-E275</f>
        <v>0</v>
      </c>
      <c r="I275">
        <f>C275-F275</f>
        <v>0</v>
      </c>
      <c r="K275">
        <f>STDEV(H274:H299)</f>
        <v>0</v>
      </c>
      <c r="L275">
        <f>STDEV(I274:I299)</f>
        <v>0</v>
      </c>
      <c r="N275">
        <v>272</v>
      </c>
      <c r="O275">
        <v>1348.7</v>
      </c>
      <c r="P275">
        <v>2819</v>
      </c>
      <c r="Q275">
        <v>203</v>
      </c>
      <c r="R275">
        <v>691.8</v>
      </c>
      <c r="S275">
        <v>1674</v>
      </c>
      <c r="U275" s="62">
        <f>Seeing_vs_contrast!C282</f>
        <v>0.1720686077031069</v>
      </c>
      <c r="V275">
        <f>Seeing_vs_contrast!D282*180/PI()</f>
        <v>107.49219644029716</v>
      </c>
      <c r="W275">
        <f>V275*Seeing_vs_contrast!$U$24/360</f>
        <v>0.30794274859385967</v>
      </c>
      <c r="X275">
        <f>Seeing_vs_contrast!N282</f>
        <v>0</v>
      </c>
      <c r="Y275" t="e">
        <f>W275/X275*$T$2</f>
        <v>#DIV/0!</v>
      </c>
    </row>
    <row r="276" spans="1:25" ht="12">
      <c r="A276">
        <v>274</v>
      </c>
      <c r="B276" s="9"/>
      <c r="C276" s="9"/>
      <c r="E276" s="9"/>
      <c r="F276" s="9"/>
      <c r="H276">
        <f>B276-E276</f>
        <v>0</v>
      </c>
      <c r="I276">
        <f>C276-F276</f>
        <v>0</v>
      </c>
      <c r="K276">
        <f>STDEV(H275:H300)</f>
        <v>0</v>
      </c>
      <c r="L276">
        <f>STDEV(I275:I300)</f>
        <v>0</v>
      </c>
      <c r="N276">
        <v>273</v>
      </c>
      <c r="O276">
        <v>3892.1</v>
      </c>
      <c r="P276">
        <v>7813</v>
      </c>
      <c r="Q276">
        <v>549</v>
      </c>
      <c r="R276">
        <v>1896.1</v>
      </c>
      <c r="S276">
        <v>4920</v>
      </c>
      <c r="U276" s="62">
        <f>Seeing_vs_contrast!C283</f>
        <v>0.4768967832509308</v>
      </c>
      <c r="V276">
        <f>Seeing_vs_contrast!D283*180/PI()</f>
        <v>69.72475928387358</v>
      </c>
      <c r="W276">
        <f>V276*Seeing_vs_contrast!$U$24/360</f>
        <v>0.19974690935678036</v>
      </c>
      <c r="X276">
        <f>Seeing_vs_contrast!N283</f>
        <v>0</v>
      </c>
      <c r="Y276" t="e">
        <f>W276/X276*$T$2</f>
        <v>#DIV/0!</v>
      </c>
    </row>
    <row r="277" spans="1:25" ht="12">
      <c r="A277">
        <v>275</v>
      </c>
      <c r="B277" s="9"/>
      <c r="C277" s="61"/>
      <c r="E277" s="9"/>
      <c r="F277" s="9"/>
      <c r="H277">
        <f>B277-E277</f>
        <v>0</v>
      </c>
      <c r="I277">
        <f>C277-F277</f>
        <v>0</v>
      </c>
      <c r="K277">
        <f>STDEV(H276:H301)</f>
        <v>0</v>
      </c>
      <c r="L277">
        <f>STDEV(I276:I301)</f>
        <v>0</v>
      </c>
      <c r="N277">
        <v>274</v>
      </c>
      <c r="O277">
        <v>4511.8</v>
      </c>
      <c r="P277">
        <v>8820</v>
      </c>
      <c r="Q277">
        <v>823</v>
      </c>
      <c r="R277">
        <v>2099.5</v>
      </c>
      <c r="S277">
        <v>5498</v>
      </c>
      <c r="U277" s="62">
        <f>Seeing_vs_contrast!C284</f>
        <v>0.5383629371909907</v>
      </c>
      <c r="V277">
        <f>Seeing_vs_contrast!D284*180/PI()</f>
        <v>63.761854361270814</v>
      </c>
      <c r="W277">
        <f>V277*Seeing_vs_contrast!$U$24/360</f>
        <v>0.1826644290253823</v>
      </c>
      <c r="X277">
        <f>Seeing_vs_contrast!N284</f>
        <v>0</v>
      </c>
      <c r="Y277" t="e">
        <f>W277/X277*$T$2</f>
        <v>#DIV/0!</v>
      </c>
    </row>
    <row r="278" spans="1:25" ht="12">
      <c r="A278">
        <v>276</v>
      </c>
      <c r="B278" s="9"/>
      <c r="C278" s="61"/>
      <c r="E278" s="9"/>
      <c r="F278" s="61"/>
      <c r="H278">
        <f>B278-E278</f>
        <v>0</v>
      </c>
      <c r="I278">
        <f>C278-F278</f>
        <v>0</v>
      </c>
      <c r="K278">
        <f>STDEV(H277:H302)</f>
        <v>0</v>
      </c>
      <c r="L278">
        <f>STDEV(I277:I302)</f>
        <v>0</v>
      </c>
      <c r="N278">
        <v>275</v>
      </c>
      <c r="O278">
        <v>1411.1</v>
      </c>
      <c r="P278">
        <v>3176</v>
      </c>
      <c r="Q278">
        <v>59</v>
      </c>
      <c r="R278">
        <v>879.7</v>
      </c>
      <c r="S278">
        <v>1820</v>
      </c>
      <c r="U278" s="62">
        <f>Seeing_vs_contrast!C285</f>
        <v>0.19385948849417078</v>
      </c>
      <c r="V278">
        <f>Seeing_vs_contrast!D285*180/PI()</f>
        <v>103.78673548353999</v>
      </c>
      <c r="W278">
        <f>V278*Seeing_vs_contrast!$U$24/360</f>
        <v>0.29732737492378297</v>
      </c>
      <c r="X278">
        <f>Seeing_vs_contrast!N285</f>
        <v>0</v>
      </c>
      <c r="Y278" t="e">
        <f>W278/X278*$T$2</f>
        <v>#DIV/0!</v>
      </c>
    </row>
    <row r="279" spans="1:25" ht="12">
      <c r="A279">
        <v>277</v>
      </c>
      <c r="B279" s="9"/>
      <c r="C279" s="9"/>
      <c r="E279" s="9"/>
      <c r="F279" s="9"/>
      <c r="H279">
        <f>B279-E279</f>
        <v>0</v>
      </c>
      <c r="I279">
        <f>C279-F279</f>
        <v>0</v>
      </c>
      <c r="K279">
        <f>STDEV(H278:H303)</f>
        <v>0</v>
      </c>
      <c r="L279">
        <f>STDEV(I278:I303)</f>
        <v>0</v>
      </c>
      <c r="N279">
        <v>276</v>
      </c>
      <c r="O279">
        <v>1598.2</v>
      </c>
      <c r="P279">
        <v>3073</v>
      </c>
      <c r="Q279">
        <v>290</v>
      </c>
      <c r="R279">
        <v>719</v>
      </c>
      <c r="S279">
        <v>1926</v>
      </c>
      <c r="U279" s="62">
        <f>Seeing_vs_contrast!C286</f>
        <v>0.18757248367209914</v>
      </c>
      <c r="V279">
        <f>Seeing_vs_contrast!D286*180/PI()</f>
        <v>104.82434493206726</v>
      </c>
      <c r="W279">
        <f>V279*Seeing_vs_contrast!$U$24/360</f>
        <v>0.3002999098251785</v>
      </c>
      <c r="X279">
        <f>Seeing_vs_contrast!N286</f>
        <v>0</v>
      </c>
      <c r="Y279" t="e">
        <f>W279/X279*$T$2</f>
        <v>#DIV/0!</v>
      </c>
    </row>
    <row r="280" spans="1:25" ht="12">
      <c r="A280">
        <v>278</v>
      </c>
      <c r="B280" s="9"/>
      <c r="C280" s="61"/>
      <c r="E280" s="9"/>
      <c r="F280" s="9"/>
      <c r="H280">
        <f>B280-E280</f>
        <v>0</v>
      </c>
      <c r="I280">
        <f>C280-F280</f>
        <v>0</v>
      </c>
      <c r="K280">
        <f>STDEV(H279:H304)</f>
        <v>0</v>
      </c>
      <c r="L280">
        <f>STDEV(I279:I304)</f>
        <v>0</v>
      </c>
      <c r="N280">
        <v>277</v>
      </c>
      <c r="O280">
        <v>3092.5</v>
      </c>
      <c r="P280">
        <v>6150</v>
      </c>
      <c r="Q280">
        <v>483</v>
      </c>
      <c r="R280">
        <v>1474.8</v>
      </c>
      <c r="S280">
        <v>3887</v>
      </c>
      <c r="U280" s="62">
        <f>Seeing_vs_contrast!C287</f>
        <v>0.375389122871269</v>
      </c>
      <c r="V280">
        <f>Seeing_vs_contrast!D287*180/PI()</f>
        <v>80.20558367246264</v>
      </c>
      <c r="W280">
        <f>V280*Seeing_vs_contrast!$U$24/360</f>
        <v>0.22977228772500702</v>
      </c>
      <c r="X280">
        <f>Seeing_vs_contrast!N287</f>
        <v>0</v>
      </c>
      <c r="Y280" t="e">
        <f>W280/X280*$T$2</f>
        <v>#DIV/0!</v>
      </c>
    </row>
    <row r="281" spans="1:25" ht="12">
      <c r="A281">
        <v>279</v>
      </c>
      <c r="B281" s="9"/>
      <c r="C281" s="61"/>
      <c r="E281" s="9"/>
      <c r="F281" s="61"/>
      <c r="H281">
        <f>B281-E281</f>
        <v>0</v>
      </c>
      <c r="I281">
        <f>C281-F281</f>
        <v>0</v>
      </c>
      <c r="K281">
        <f>STDEV(H280:H305)</f>
        <v>0</v>
      </c>
      <c r="L281">
        <f>STDEV(I280:I305)</f>
        <v>0</v>
      </c>
      <c r="N281">
        <v>278</v>
      </c>
      <c r="O281">
        <v>3541.3</v>
      </c>
      <c r="P281">
        <v>6908</v>
      </c>
      <c r="Q281">
        <v>520</v>
      </c>
      <c r="R281">
        <v>1661.2</v>
      </c>
      <c r="S281">
        <v>4455</v>
      </c>
      <c r="U281" s="62">
        <f>Seeing_vs_contrast!C288</f>
        <v>0.421656595251175</v>
      </c>
      <c r="V281">
        <f>Seeing_vs_contrast!D288*180/PI()</f>
        <v>75.29825432348795</v>
      </c>
      <c r="W281">
        <f>V281*Seeing_vs_contrast!$U$24/360</f>
        <v>0.2157138115004756</v>
      </c>
      <c r="X281">
        <f>Seeing_vs_contrast!N288</f>
        <v>0</v>
      </c>
      <c r="Y281" t="e">
        <f>W281/X281*$T$2</f>
        <v>#DIV/0!</v>
      </c>
    </row>
    <row r="282" spans="1:25" ht="12">
      <c r="A282">
        <v>280</v>
      </c>
      <c r="B282" s="9"/>
      <c r="C282" s="61"/>
      <c r="E282" s="9"/>
      <c r="F282" s="61"/>
      <c r="H282">
        <f>B282-E282</f>
        <v>0</v>
      </c>
      <c r="I282">
        <f>C282-F282</f>
        <v>0</v>
      </c>
      <c r="K282">
        <f>STDEV(H281:H306)</f>
        <v>0</v>
      </c>
      <c r="L282">
        <f>STDEV(I281:I306)</f>
        <v>0</v>
      </c>
      <c r="N282">
        <v>279</v>
      </c>
      <c r="O282">
        <v>4081.2</v>
      </c>
      <c r="P282">
        <v>8139</v>
      </c>
      <c r="Q282">
        <v>658</v>
      </c>
      <c r="R282">
        <v>1960.5</v>
      </c>
      <c r="S282">
        <v>5049</v>
      </c>
      <c r="U282" s="62">
        <f>Seeing_vs_contrast!C289</f>
        <v>0.4967954587071965</v>
      </c>
      <c r="V282">
        <f>Seeing_vs_contrast!D289*180/PI()</f>
        <v>67.77278886322759</v>
      </c>
      <c r="W282">
        <f>V282*Seeing_vs_contrast!$U$24/360</f>
        <v>0.1941549207621339</v>
      </c>
      <c r="X282">
        <f>Seeing_vs_contrast!N289</f>
        <v>0</v>
      </c>
      <c r="Y282" t="e">
        <f>W282/X282*$T$2</f>
        <v>#DIV/0!</v>
      </c>
    </row>
    <row r="283" spans="1:25" ht="12">
      <c r="A283">
        <v>281</v>
      </c>
      <c r="B283" s="9"/>
      <c r="C283" s="61"/>
      <c r="E283" s="9"/>
      <c r="F283" s="61"/>
      <c r="H283">
        <f>B283-E283</f>
        <v>0</v>
      </c>
      <c r="I283">
        <f>C283-F283</f>
        <v>0</v>
      </c>
      <c r="K283">
        <f>STDEV(H282:H307)</f>
        <v>0</v>
      </c>
      <c r="L283">
        <f>STDEV(I282:I307)</f>
        <v>0</v>
      </c>
      <c r="N283">
        <v>280</v>
      </c>
      <c r="O283">
        <v>2178.4</v>
      </c>
      <c r="P283">
        <v>4221</v>
      </c>
      <c r="Q283">
        <v>380</v>
      </c>
      <c r="R283">
        <v>998.1</v>
      </c>
      <c r="S283">
        <v>2699</v>
      </c>
      <c r="U283" s="62">
        <f>Seeing_vs_contrast!C290</f>
        <v>0.25764511994140266</v>
      </c>
      <c r="V283">
        <f>Seeing_vs_contrast!D290*180/PI()</f>
        <v>94.36154438582511</v>
      </c>
      <c r="W283">
        <f>V283*Seeing_vs_contrast!$U$24/360</f>
        <v>0.27032616601030857</v>
      </c>
      <c r="X283">
        <f>Seeing_vs_contrast!N290</f>
        <v>0</v>
      </c>
      <c r="Y283" t="e">
        <f>W283/X283*$T$2</f>
        <v>#DIV/0!</v>
      </c>
    </row>
    <row r="284" spans="1:25" ht="12">
      <c r="A284">
        <v>282</v>
      </c>
      <c r="B284" s="9"/>
      <c r="C284" s="61"/>
      <c r="E284" s="9"/>
      <c r="F284" s="9"/>
      <c r="H284">
        <f>B284-E284</f>
        <v>0</v>
      </c>
      <c r="I284">
        <f>C284-F284</f>
        <v>0</v>
      </c>
      <c r="K284">
        <f>STDEV(H283:H308)</f>
        <v>0</v>
      </c>
      <c r="L284">
        <f>STDEV(I283:I308)</f>
        <v>0</v>
      </c>
      <c r="N284">
        <v>281</v>
      </c>
      <c r="O284">
        <v>2100.5</v>
      </c>
      <c r="P284">
        <v>4381</v>
      </c>
      <c r="Q284">
        <v>186</v>
      </c>
      <c r="R284">
        <v>1114.2</v>
      </c>
      <c r="S284">
        <v>2818</v>
      </c>
      <c r="U284" s="62">
        <f>Seeing_vs_contrast!C291</f>
        <v>0.2674113410242324</v>
      </c>
      <c r="V284">
        <f>Seeing_vs_contrast!D291*180/PI()</f>
        <v>93.05819587211569</v>
      </c>
      <c r="W284">
        <f>V284*Seeing_vs_contrast!$U$24/360</f>
        <v>0.26659234404947146</v>
      </c>
      <c r="X284">
        <f>Seeing_vs_contrast!N291</f>
        <v>0</v>
      </c>
      <c r="Y284" t="e">
        <f>W284/X284*$T$2</f>
        <v>#DIV/0!</v>
      </c>
    </row>
    <row r="285" spans="1:25" ht="12">
      <c r="A285">
        <v>283</v>
      </c>
      <c r="B285" s="9"/>
      <c r="C285" s="61"/>
      <c r="E285" s="9"/>
      <c r="F285" s="9"/>
      <c r="H285">
        <f>B285-E285</f>
        <v>0</v>
      </c>
      <c r="I285">
        <f>C285-F285</f>
        <v>0</v>
      </c>
      <c r="K285">
        <f>STDEV(H284:H309)</f>
        <v>0</v>
      </c>
      <c r="L285">
        <f>STDEV(I284:I309)</f>
        <v>0</v>
      </c>
      <c r="N285">
        <v>282</v>
      </c>
      <c r="O285">
        <v>2810.4</v>
      </c>
      <c r="P285">
        <v>5621</v>
      </c>
      <c r="Q285">
        <v>489</v>
      </c>
      <c r="R285">
        <v>1341.8</v>
      </c>
      <c r="S285">
        <v>3518</v>
      </c>
      <c r="U285" s="62">
        <f>Seeing_vs_contrast!C292</f>
        <v>0.3430995544161631</v>
      </c>
      <c r="V285">
        <f>Seeing_vs_contrast!D292*180/PI()</f>
        <v>83.80610513595055</v>
      </c>
      <c r="W285">
        <f>V285*Seeing_vs_contrast!$U$24/360</f>
        <v>0.24008703160926165</v>
      </c>
      <c r="X285">
        <f>Seeing_vs_contrast!N292</f>
        <v>0</v>
      </c>
      <c r="Y285" t="e">
        <f>W285/X285*$T$2</f>
        <v>#DIV/0!</v>
      </c>
    </row>
    <row r="286" spans="1:25" ht="12">
      <c r="A286">
        <v>284</v>
      </c>
      <c r="B286" s="9"/>
      <c r="C286" s="61"/>
      <c r="E286" s="9"/>
      <c r="F286" s="61"/>
      <c r="H286">
        <f>B286-E286</f>
        <v>0</v>
      </c>
      <c r="I286">
        <f>C286-F286</f>
        <v>0</v>
      </c>
      <c r="K286">
        <f>STDEV(H285:H310)</f>
        <v>0</v>
      </c>
      <c r="L286">
        <f>STDEV(I285:I310)</f>
        <v>0</v>
      </c>
      <c r="N286">
        <v>283</v>
      </c>
      <c r="O286">
        <v>4083.7</v>
      </c>
      <c r="P286">
        <v>8373</v>
      </c>
      <c r="Q286">
        <v>517</v>
      </c>
      <c r="R286">
        <v>2072.9</v>
      </c>
      <c r="S286">
        <v>5239</v>
      </c>
      <c r="U286" s="62">
        <f>Seeing_vs_contrast!C293</f>
        <v>0.511078557040835</v>
      </c>
      <c r="V286">
        <f>Seeing_vs_contrast!D293*180/PI()</f>
        <v>66.38560941804987</v>
      </c>
      <c r="W286">
        <f>V286*Seeing_vs_contrast!$U$24/360</f>
        <v>0.19018094064741745</v>
      </c>
      <c r="X286">
        <f>Seeing_vs_contrast!N293</f>
        <v>0</v>
      </c>
      <c r="Y286" t="e">
        <f>W286/X286*$T$2</f>
        <v>#DIV/0!</v>
      </c>
    </row>
    <row r="287" spans="1:25" ht="12">
      <c r="A287">
        <v>285</v>
      </c>
      <c r="B287" s="9"/>
      <c r="C287" s="61"/>
      <c r="E287" s="9"/>
      <c r="F287" s="9"/>
      <c r="H287">
        <f>B287-E287</f>
        <v>0</v>
      </c>
      <c r="I287">
        <f>C287-F287</f>
        <v>0</v>
      </c>
      <c r="K287">
        <f>STDEV(H286:H311)</f>
        <v>0</v>
      </c>
      <c r="L287">
        <f>STDEV(I286:I311)</f>
        <v>0</v>
      </c>
      <c r="N287">
        <v>284</v>
      </c>
      <c r="O287">
        <v>2123.2</v>
      </c>
      <c r="P287">
        <v>4360</v>
      </c>
      <c r="Q287">
        <v>336</v>
      </c>
      <c r="R287">
        <v>1065.3</v>
      </c>
      <c r="S287">
        <v>2643</v>
      </c>
      <c r="U287" s="62">
        <f>Seeing_vs_contrast!C294</f>
        <v>0.266129524507111</v>
      </c>
      <c r="V287">
        <f>Seeing_vs_contrast!D294*180/PI()</f>
        <v>93.22754565777677</v>
      </c>
      <c r="W287">
        <f>V287*Seeing_vs_contrast!$U$24/360</f>
        <v>0.2670774959041851</v>
      </c>
      <c r="X287">
        <f>Seeing_vs_contrast!N294</f>
        <v>0</v>
      </c>
      <c r="Y287" t="e">
        <f>W287/X287*$T$2</f>
        <v>#DIV/0!</v>
      </c>
    </row>
    <row r="288" spans="1:25" ht="12">
      <c r="A288">
        <v>286</v>
      </c>
      <c r="B288" s="9"/>
      <c r="C288" s="61"/>
      <c r="E288" s="9"/>
      <c r="F288" s="9"/>
      <c r="H288">
        <f>B288-E288</f>
        <v>0</v>
      </c>
      <c r="I288">
        <f>C288-F288</f>
        <v>0</v>
      </c>
      <c r="K288">
        <f>STDEV(H287:H312)</f>
        <v>0</v>
      </c>
      <c r="L288">
        <f>STDEV(I287:I312)</f>
        <v>0</v>
      </c>
      <c r="N288">
        <v>285</v>
      </c>
      <c r="O288">
        <v>2957.3</v>
      </c>
      <c r="P288">
        <v>5794</v>
      </c>
      <c r="Q288">
        <v>491</v>
      </c>
      <c r="R288">
        <v>1374.2</v>
      </c>
      <c r="S288">
        <v>3642</v>
      </c>
      <c r="U288" s="62">
        <f>Seeing_vs_contrast!C295</f>
        <v>0.3536592809619728</v>
      </c>
      <c r="V288">
        <f>Seeing_vs_contrast!D295*180/PI()</f>
        <v>82.61015536824621</v>
      </c>
      <c r="W288">
        <f>V288*Seeing_vs_contrast!$U$24/360</f>
        <v>0.23666088468099034</v>
      </c>
      <c r="X288">
        <f>Seeing_vs_contrast!N295</f>
        <v>0</v>
      </c>
      <c r="Y288" t="e">
        <f>W288/X288*$T$2</f>
        <v>#DIV/0!</v>
      </c>
    </row>
    <row r="289" spans="1:25" ht="12">
      <c r="A289">
        <v>287</v>
      </c>
      <c r="B289" s="9"/>
      <c r="C289" s="61"/>
      <c r="E289" s="9"/>
      <c r="F289" s="9"/>
      <c r="H289">
        <f>B289-E289</f>
        <v>0</v>
      </c>
      <c r="I289">
        <f>C289-F289</f>
        <v>0</v>
      </c>
      <c r="K289">
        <f>STDEV(H288:H313)</f>
        <v>0</v>
      </c>
      <c r="L289">
        <f>STDEV(I288:I313)</f>
        <v>0</v>
      </c>
      <c r="N289">
        <v>286</v>
      </c>
      <c r="O289">
        <v>1677</v>
      </c>
      <c r="P289">
        <v>3368</v>
      </c>
      <c r="Q289">
        <v>256</v>
      </c>
      <c r="R289">
        <v>803.3</v>
      </c>
      <c r="S289">
        <v>2078</v>
      </c>
      <c r="U289" s="62">
        <f>Seeing_vs_contrast!C296</f>
        <v>0.2055789537935665</v>
      </c>
      <c r="V289">
        <f>Seeing_vs_contrast!D296*180/PI()</f>
        <v>101.91323578680773</v>
      </c>
      <c r="W289">
        <f>V289*Seeing_vs_contrast!$U$24/360</f>
        <v>0.29196018860508194</v>
      </c>
      <c r="X289">
        <f>Seeing_vs_contrast!N296</f>
        <v>0</v>
      </c>
      <c r="Y289" t="e">
        <f>W289/X289*$T$2</f>
        <v>#DIV/0!</v>
      </c>
    </row>
    <row r="290" spans="1:25" ht="12">
      <c r="A290">
        <v>288</v>
      </c>
      <c r="B290" s="9"/>
      <c r="C290" s="61"/>
      <c r="E290" s="9"/>
      <c r="F290" s="9"/>
      <c r="H290">
        <f>B290-E290</f>
        <v>0</v>
      </c>
      <c r="I290">
        <f>C290-F290</f>
        <v>0</v>
      </c>
      <c r="K290">
        <f>STDEV(H289:H314)</f>
        <v>0</v>
      </c>
      <c r="L290">
        <f>STDEV(I289:I314)</f>
        <v>0</v>
      </c>
      <c r="N290">
        <v>287</v>
      </c>
      <c r="O290">
        <v>1302.2</v>
      </c>
      <c r="P290">
        <v>2908</v>
      </c>
      <c r="Q290">
        <v>139</v>
      </c>
      <c r="R290">
        <v>730.2</v>
      </c>
      <c r="S290">
        <v>1618</v>
      </c>
      <c r="U290" s="62">
        <f>Seeing_vs_contrast!C297</f>
        <v>0.17750106818043093</v>
      </c>
      <c r="V290">
        <f>Seeing_vs_contrast!D297*180/PI()</f>
        <v>106.53868346378316</v>
      </c>
      <c r="W290">
        <f>V290*Seeing_vs_contrast!$U$24/360</f>
        <v>0.3052111325646838</v>
      </c>
      <c r="X290">
        <f>Seeing_vs_contrast!N297</f>
        <v>0</v>
      </c>
      <c r="Y290" t="e">
        <f>W290/X290*$T$2</f>
        <v>#DIV/0!</v>
      </c>
    </row>
    <row r="291" spans="1:25" ht="12">
      <c r="A291">
        <v>289</v>
      </c>
      <c r="B291" s="9"/>
      <c r="C291" s="61"/>
      <c r="E291" s="9"/>
      <c r="F291" s="9"/>
      <c r="H291">
        <f>B291-E291</f>
        <v>0</v>
      </c>
      <c r="I291">
        <f>C291-F291</f>
        <v>0</v>
      </c>
      <c r="K291">
        <f>STDEV(H290:H315)</f>
        <v>0</v>
      </c>
      <c r="L291">
        <f>STDEV(I290:I315)</f>
        <v>0</v>
      </c>
      <c r="N291">
        <v>288</v>
      </c>
      <c r="O291">
        <v>95.4</v>
      </c>
      <c r="P291">
        <v>278</v>
      </c>
      <c r="Q291" s="63" t="s">
        <v>77</v>
      </c>
      <c r="R291">
        <v>75.7</v>
      </c>
      <c r="S291">
        <v>99</v>
      </c>
      <c r="U291" s="62">
        <f>Seeing_vs_contrast!C298</f>
        <v>0.016968809131416712</v>
      </c>
      <c r="V291">
        <f>Seeing_vs_contrast!D298*180/PI()</f>
        <v>163.5968265064558</v>
      </c>
      <c r="W291">
        <f>V291*Seeing_vs_contrast!$U$24/360</f>
        <v>0.4686708252688071</v>
      </c>
      <c r="X291">
        <f>Seeing_vs_contrast!N298</f>
        <v>0</v>
      </c>
      <c r="Y291" t="e">
        <f>W291/X291*$T$2</f>
        <v>#DIV/0!</v>
      </c>
    </row>
    <row r="292" spans="1:25" ht="12">
      <c r="A292">
        <v>290</v>
      </c>
      <c r="B292" s="9"/>
      <c r="C292" s="61"/>
      <c r="E292" s="9"/>
      <c r="F292" s="9"/>
      <c r="H292">
        <f>B292-E292</f>
        <v>0</v>
      </c>
      <c r="I292">
        <f>C292-F292</f>
        <v>0</v>
      </c>
      <c r="K292">
        <f>STDEV(H291:H316)</f>
        <v>0</v>
      </c>
      <c r="L292">
        <f>STDEV(I291:I316)</f>
        <v>0</v>
      </c>
      <c r="N292">
        <v>289</v>
      </c>
      <c r="O292">
        <v>2654.5</v>
      </c>
      <c r="P292">
        <v>5440</v>
      </c>
      <c r="Q292">
        <v>420</v>
      </c>
      <c r="R292">
        <v>1320.6</v>
      </c>
      <c r="S292">
        <v>3351</v>
      </c>
      <c r="U292" s="62">
        <f>Seeing_vs_contrast!C299</f>
        <v>0.3320515168162119</v>
      </c>
      <c r="V292">
        <f>Seeing_vs_contrast!D299*180/PI()</f>
        <v>85.07854721693214</v>
      </c>
      <c r="W292">
        <f>V292*Seeing_vs_contrast!$U$24/360</f>
        <v>0.24373231307917373</v>
      </c>
      <c r="X292">
        <f>Seeing_vs_contrast!N299</f>
        <v>0</v>
      </c>
      <c r="Y292" t="e">
        <f>W292/X292*$T$2</f>
        <v>#DIV/0!</v>
      </c>
    </row>
    <row r="293" spans="1:25" ht="12">
      <c r="A293">
        <v>291</v>
      </c>
      <c r="B293" s="9"/>
      <c r="C293" s="61"/>
      <c r="E293" s="9"/>
      <c r="F293" s="61"/>
      <c r="H293">
        <f>B293-E293</f>
        <v>0</v>
      </c>
      <c r="I293">
        <f>C293-F293</f>
        <v>0</v>
      </c>
      <c r="K293">
        <f>STDEV(H292:H317)</f>
        <v>0</v>
      </c>
      <c r="L293">
        <f>STDEV(I292:I317)</f>
        <v>0</v>
      </c>
      <c r="N293">
        <v>290</v>
      </c>
      <c r="O293">
        <v>2782.2</v>
      </c>
      <c r="P293">
        <v>5502</v>
      </c>
      <c r="Q293">
        <v>474</v>
      </c>
      <c r="R293">
        <v>1322.1</v>
      </c>
      <c r="S293">
        <v>3433</v>
      </c>
      <c r="U293" s="62">
        <f>Seeing_vs_contrast!C300</f>
        <v>0.3358359274858085</v>
      </c>
      <c r="V293">
        <f>Seeing_vs_contrast!D300*180/PI()</f>
        <v>84.64014250536067</v>
      </c>
      <c r="W293">
        <f>V293*Seeing_vs_contrast!$U$24/360</f>
        <v>0.2424763749148364</v>
      </c>
      <c r="X293">
        <f>Seeing_vs_contrast!N300</f>
        <v>0</v>
      </c>
      <c r="Y293" t="e">
        <f>W293/X293*$T$2</f>
        <v>#DIV/0!</v>
      </c>
    </row>
    <row r="294" spans="1:25" ht="12">
      <c r="A294">
        <v>292</v>
      </c>
      <c r="B294" s="9"/>
      <c r="C294" s="9"/>
      <c r="E294" s="9"/>
      <c r="F294" s="9"/>
      <c r="H294">
        <f>B294-E294</f>
        <v>0</v>
      </c>
      <c r="I294">
        <f>C294-F294</f>
        <v>0</v>
      </c>
      <c r="K294">
        <f>STDEV(H293:H318)</f>
        <v>0</v>
      </c>
      <c r="L294">
        <f>STDEV(I293:I318)</f>
        <v>0</v>
      </c>
      <c r="N294">
        <v>291</v>
      </c>
      <c r="O294">
        <v>2345.9</v>
      </c>
      <c r="P294">
        <v>4527</v>
      </c>
      <c r="Q294">
        <v>415</v>
      </c>
      <c r="R294">
        <v>1065.4</v>
      </c>
      <c r="S294">
        <v>2831</v>
      </c>
      <c r="U294" s="62">
        <f>Seeing_vs_contrast!C301</f>
        <v>0.2763230177623146</v>
      </c>
      <c r="V294">
        <f>Seeing_vs_contrast!D301*180/PI()</f>
        <v>91.89445514143081</v>
      </c>
      <c r="W294">
        <f>V294*Seeing_vs_contrast!$U$24/360</f>
        <v>0.26325846930204483</v>
      </c>
      <c r="X294">
        <f>Seeing_vs_contrast!N301</f>
        <v>0</v>
      </c>
      <c r="Y294" t="e">
        <f>W294/X294*$T$2</f>
        <v>#DIV/0!</v>
      </c>
    </row>
    <row r="295" spans="1:25" ht="12">
      <c r="A295">
        <v>293</v>
      </c>
      <c r="B295" s="9"/>
      <c r="C295" s="61"/>
      <c r="E295" s="9"/>
      <c r="F295" s="9"/>
      <c r="H295">
        <f>B295-E295</f>
        <v>0</v>
      </c>
      <c r="I295">
        <f>C295-F295</f>
        <v>0</v>
      </c>
      <c r="K295">
        <f>STDEV(H294:H319)</f>
        <v>0</v>
      </c>
      <c r="L295">
        <f>STDEV(I294:I319)</f>
        <v>0</v>
      </c>
      <c r="N295">
        <v>292</v>
      </c>
      <c r="O295">
        <v>3388.2</v>
      </c>
      <c r="P295">
        <v>6573</v>
      </c>
      <c r="Q295">
        <v>504</v>
      </c>
      <c r="R295">
        <v>1579.5</v>
      </c>
      <c r="S295">
        <v>4250</v>
      </c>
      <c r="U295" s="62">
        <f>Seeing_vs_contrast!C302</f>
        <v>0.40120856985900016</v>
      </c>
      <c r="V295">
        <f>Seeing_vs_contrast!D302*180/PI()</f>
        <v>77.43515009736657</v>
      </c>
      <c r="W295">
        <f>V295*Seeing_vs_contrast!$U$24/360</f>
        <v>0.22183557270601828</v>
      </c>
      <c r="X295">
        <f>Seeing_vs_contrast!N302</f>
        <v>0</v>
      </c>
      <c r="Y295" t="e">
        <f>W295/X295*$T$2</f>
        <v>#DIV/0!</v>
      </c>
    </row>
    <row r="296" spans="1:25" ht="12">
      <c r="A296">
        <v>294</v>
      </c>
      <c r="B296" s="9"/>
      <c r="C296" s="61"/>
      <c r="E296" s="9"/>
      <c r="F296" s="9"/>
      <c r="H296">
        <f>B296-E296</f>
        <v>0</v>
      </c>
      <c r="I296">
        <f>C296-F296</f>
        <v>0</v>
      </c>
      <c r="K296">
        <f>STDEV(H295:H320)</f>
        <v>0</v>
      </c>
      <c r="L296">
        <f>STDEV(I295:I320)</f>
        <v>0</v>
      </c>
      <c r="N296">
        <v>293</v>
      </c>
      <c r="O296">
        <v>1853</v>
      </c>
      <c r="P296">
        <v>3856</v>
      </c>
      <c r="Q296">
        <v>287</v>
      </c>
      <c r="R296">
        <v>942.1</v>
      </c>
      <c r="S296">
        <v>2294</v>
      </c>
      <c r="U296" s="62">
        <f>Seeing_vs_contrast!C303</f>
        <v>0.23536592809619727</v>
      </c>
      <c r="V296">
        <f>Seeing_vs_contrast!D303*180/PI()</f>
        <v>97.45720172309203</v>
      </c>
      <c r="W296">
        <f>V296*Seeing_vs_contrast!$U$24/360</f>
        <v>0.2791945793529663</v>
      </c>
      <c r="X296">
        <f>Seeing_vs_contrast!N303</f>
        <v>0</v>
      </c>
      <c r="Y296" t="e">
        <f>W296/X296*$T$2</f>
        <v>#DIV/0!</v>
      </c>
    </row>
    <row r="297" spans="1:25" ht="12">
      <c r="A297">
        <v>295</v>
      </c>
      <c r="B297" s="9"/>
      <c r="C297" s="61"/>
      <c r="E297" s="9"/>
      <c r="F297" s="61"/>
      <c r="H297">
        <f>B297-E297</f>
        <v>0</v>
      </c>
      <c r="I297">
        <f>C297-F297</f>
        <v>0</v>
      </c>
      <c r="K297">
        <f>STDEV(H296:H321)</f>
        <v>0</v>
      </c>
      <c r="L297">
        <f>STDEV(I296:I321)</f>
        <v>0</v>
      </c>
      <c r="N297">
        <v>294</v>
      </c>
      <c r="O297">
        <v>1643.6</v>
      </c>
      <c r="P297">
        <v>3400</v>
      </c>
      <c r="Q297">
        <v>245</v>
      </c>
      <c r="R297">
        <v>835.4</v>
      </c>
      <c r="S297">
        <v>2051</v>
      </c>
      <c r="U297" s="62">
        <f>Seeing_vs_contrast!C304</f>
        <v>0.20753219801013245</v>
      </c>
      <c r="V297">
        <f>Seeing_vs_contrast!D304*180/PI()</f>
        <v>101.60817385317326</v>
      </c>
      <c r="W297">
        <f>V297*Seeing_vs_contrast!$U$24/360</f>
        <v>0.2910862497197887</v>
      </c>
      <c r="X297">
        <f>Seeing_vs_contrast!N304</f>
        <v>0</v>
      </c>
      <c r="Y297" t="e">
        <f>W297/X297*$T$2</f>
        <v>#DIV/0!</v>
      </c>
    </row>
    <row r="298" spans="1:25" ht="12">
      <c r="A298">
        <v>296</v>
      </c>
      <c r="B298" s="9"/>
      <c r="C298" s="61"/>
      <c r="E298" s="9"/>
      <c r="F298" s="9"/>
      <c r="H298">
        <f>B298-E298</f>
        <v>0</v>
      </c>
      <c r="I298">
        <f>C298-F298</f>
        <v>0</v>
      </c>
      <c r="K298">
        <f>STDEV(H297:H322)</f>
        <v>0</v>
      </c>
      <c r="L298">
        <f>STDEV(I297:I322)</f>
        <v>0</v>
      </c>
      <c r="N298">
        <v>295</v>
      </c>
      <c r="O298">
        <v>953</v>
      </c>
      <c r="P298">
        <v>2002</v>
      </c>
      <c r="Q298">
        <v>102</v>
      </c>
      <c r="R298">
        <v>493.7</v>
      </c>
      <c r="S298">
        <v>1217</v>
      </c>
      <c r="U298" s="62">
        <f>Seeing_vs_contrast!C305</f>
        <v>0.1221998412989074</v>
      </c>
      <c r="V298">
        <f>Seeing_vs_contrast!D305*180/PI()</f>
        <v>117.48003339232223</v>
      </c>
      <c r="W298">
        <f>V298*Seeing_vs_contrast!$U$24/360</f>
        <v>0.3365558206620465</v>
      </c>
      <c r="X298">
        <f>Seeing_vs_contrast!N305</f>
        <v>0</v>
      </c>
      <c r="Y298" t="e">
        <f>W298/X298*$T$2</f>
        <v>#DIV/0!</v>
      </c>
    </row>
    <row r="299" spans="1:25" ht="12">
      <c r="A299">
        <v>297</v>
      </c>
      <c r="B299" s="9"/>
      <c r="C299" s="61"/>
      <c r="E299" s="9"/>
      <c r="F299" s="9"/>
      <c r="H299">
        <f>B299-E299</f>
        <v>0</v>
      </c>
      <c r="I299">
        <f>C299-F299</f>
        <v>0</v>
      </c>
      <c r="K299">
        <f>STDEV(H298:H323)</f>
        <v>0</v>
      </c>
      <c r="L299">
        <f>STDEV(I298:I323)</f>
        <v>0</v>
      </c>
      <c r="N299">
        <v>296</v>
      </c>
      <c r="O299">
        <v>1919.8</v>
      </c>
      <c r="P299">
        <v>3953</v>
      </c>
      <c r="Q299">
        <v>267</v>
      </c>
      <c r="R299">
        <v>964.3</v>
      </c>
      <c r="S299">
        <v>2378</v>
      </c>
      <c r="U299" s="62">
        <f>Seeing_vs_contrast!C306</f>
        <v>0.24128669962766283</v>
      </c>
      <c r="V299">
        <f>Seeing_vs_contrast!D306*180/PI()</f>
        <v>96.6167035757996</v>
      </c>
      <c r="W299">
        <f>V299*Seeing_vs_contrast!$U$24/360</f>
        <v>0.2767867272647543</v>
      </c>
      <c r="X299">
        <f>Seeing_vs_contrast!N306</f>
        <v>0</v>
      </c>
      <c r="Y299" t="e">
        <f>W299/X299*$T$2</f>
        <v>#DIV/0!</v>
      </c>
    </row>
    <row r="300" spans="1:25" ht="12">
      <c r="A300">
        <v>298</v>
      </c>
      <c r="B300" s="9"/>
      <c r="C300" s="61"/>
      <c r="E300" s="9"/>
      <c r="F300" s="61"/>
      <c r="H300">
        <f>B300-E300</f>
        <v>0</v>
      </c>
      <c r="I300">
        <f>C300-F300</f>
        <v>0</v>
      </c>
      <c r="K300">
        <f>STDEV(H299:H324)</f>
        <v>0</v>
      </c>
      <c r="L300">
        <f>STDEV(I299:I324)</f>
        <v>0</v>
      </c>
      <c r="N300">
        <v>297</v>
      </c>
      <c r="O300">
        <v>971.8</v>
      </c>
      <c r="P300">
        <v>1928</v>
      </c>
      <c r="Q300">
        <v>94</v>
      </c>
      <c r="R300">
        <v>501.6</v>
      </c>
      <c r="S300">
        <v>1245</v>
      </c>
      <c r="U300" s="62">
        <f>Seeing_vs_contrast!C307</f>
        <v>0.11768296404809864</v>
      </c>
      <c r="V300">
        <f>Seeing_vs_contrast!D307*180/PI()</f>
        <v>118.52781150162734</v>
      </c>
      <c r="W300">
        <f>V300*Seeing_vs_contrast!$U$24/360</f>
        <v>0.3395574866580995</v>
      </c>
      <c r="X300">
        <f>Seeing_vs_contrast!N307</f>
        <v>0</v>
      </c>
      <c r="Y300" t="e">
        <f>W300/X300*$T$2</f>
        <v>#DIV/0!</v>
      </c>
    </row>
    <row r="301" spans="1:25" ht="12">
      <c r="A301">
        <v>299</v>
      </c>
      <c r="B301" s="9"/>
      <c r="C301" s="61"/>
      <c r="E301" s="9"/>
      <c r="F301" s="9"/>
      <c r="H301">
        <f>B301-E301</f>
        <v>0</v>
      </c>
      <c r="I301">
        <f>C301-F301</f>
        <v>0</v>
      </c>
      <c r="K301">
        <f>STDEV(H300:H325)</f>
        <v>0</v>
      </c>
      <c r="L301">
        <f>STDEV(I300:I325)</f>
        <v>0</v>
      </c>
      <c r="N301">
        <v>298</v>
      </c>
      <c r="O301">
        <v>3208.8</v>
      </c>
      <c r="P301">
        <v>6333</v>
      </c>
      <c r="Q301">
        <v>570</v>
      </c>
      <c r="R301">
        <v>1517.2</v>
      </c>
      <c r="S301">
        <v>4029</v>
      </c>
      <c r="U301" s="62">
        <f>Seeing_vs_contrast!C308</f>
        <v>0.3865592382347555</v>
      </c>
      <c r="V301">
        <f>Seeing_vs_contrast!D308*180/PI()</f>
        <v>78.99632216812711</v>
      </c>
      <c r="W301">
        <f>V301*Seeing_vs_contrast!$U$24/360</f>
        <v>0.22630800544456584</v>
      </c>
      <c r="X301">
        <f>Seeing_vs_contrast!N308</f>
        <v>0</v>
      </c>
      <c r="Y301" t="e">
        <f>W301/X301*$T$2</f>
        <v>#DIV/0!</v>
      </c>
    </row>
    <row r="302" spans="1:25" ht="12">
      <c r="A302">
        <v>300</v>
      </c>
      <c r="B302" s="9"/>
      <c r="C302" s="9"/>
      <c r="E302" s="9"/>
      <c r="F302" s="9"/>
      <c r="H302">
        <f>B302-E302</f>
        <v>0</v>
      </c>
      <c r="I302">
        <f>C302-F302</f>
        <v>0</v>
      </c>
      <c r="K302">
        <f>STDEV(H301:H326)</f>
        <v>0</v>
      </c>
      <c r="L302">
        <f>STDEV(I301:I326)</f>
        <v>0</v>
      </c>
      <c r="N302">
        <v>299</v>
      </c>
      <c r="O302">
        <v>3124.8</v>
      </c>
      <c r="P302">
        <v>6467</v>
      </c>
      <c r="Q302">
        <v>411</v>
      </c>
      <c r="R302">
        <v>1605.9</v>
      </c>
      <c r="S302">
        <v>3971</v>
      </c>
      <c r="U302" s="62">
        <f>Seeing_vs_contrast!C309</f>
        <v>0.3947384483916255</v>
      </c>
      <c r="V302">
        <f>Seeing_vs_contrast!D309*180/PI()</f>
        <v>78.12135673392136</v>
      </c>
      <c r="W302">
        <f>V302*Seeing_vs_contrast!$U$24/360</f>
        <v>0.22380141176003182</v>
      </c>
      <c r="X302">
        <f>Seeing_vs_contrast!N309</f>
        <v>0</v>
      </c>
      <c r="Y302" t="e">
        <f>W302/X302*$T$2</f>
        <v>#DIV/0!</v>
      </c>
    </row>
    <row r="303" spans="1:25" ht="12">
      <c r="A303">
        <v>301</v>
      </c>
      <c r="B303" s="9"/>
      <c r="C303" s="9"/>
      <c r="E303" s="9"/>
      <c r="F303" s="61"/>
      <c r="H303">
        <f>B303-E303</f>
        <v>0</v>
      </c>
      <c r="I303">
        <f>C303-F303</f>
        <v>0</v>
      </c>
      <c r="K303">
        <f>STDEV(H302:H327)</f>
        <v>0</v>
      </c>
      <c r="L303">
        <f>STDEV(I302:I327)</f>
        <v>0</v>
      </c>
      <c r="N303">
        <v>300</v>
      </c>
      <c r="O303">
        <v>3347.4</v>
      </c>
      <c r="P303">
        <v>6434</v>
      </c>
      <c r="Q303">
        <v>561</v>
      </c>
      <c r="R303">
        <v>1531.9</v>
      </c>
      <c r="S303">
        <v>4194</v>
      </c>
      <c r="U303" s="62">
        <f>Seeing_vs_contrast!C310</f>
        <v>0.39272416529329185</v>
      </c>
      <c r="V303">
        <f>Seeing_vs_contrast!D310*180/PI()</f>
        <v>78.33604122147985</v>
      </c>
      <c r="W303">
        <f>V303*Seeing_vs_contrast!$U$24/360</f>
        <v>0.22441643809095196</v>
      </c>
      <c r="X303">
        <f>Seeing_vs_contrast!N310</f>
        <v>0</v>
      </c>
      <c r="Y303" t="e">
        <f>W303/X303*$T$2</f>
        <v>#DIV/0!</v>
      </c>
    </row>
    <row r="304" spans="1:25" ht="12">
      <c r="A304">
        <v>302</v>
      </c>
      <c r="B304" s="9"/>
      <c r="C304" s="61"/>
      <c r="E304" s="9"/>
      <c r="F304" s="9"/>
      <c r="H304">
        <f>B304-E304</f>
        <v>0</v>
      </c>
      <c r="I304">
        <f>C304-F304</f>
        <v>0</v>
      </c>
      <c r="K304">
        <f>STDEV(H303:H328)</f>
        <v>0</v>
      </c>
      <c r="L304">
        <f>STDEV(I303:I328)</f>
        <v>0</v>
      </c>
      <c r="N304">
        <v>301</v>
      </c>
      <c r="O304">
        <v>3657.1</v>
      </c>
      <c r="P304">
        <v>7052</v>
      </c>
      <c r="Q304">
        <v>605</v>
      </c>
      <c r="R304">
        <v>1658.6</v>
      </c>
      <c r="S304">
        <v>4550</v>
      </c>
      <c r="U304" s="62">
        <f>Seeing_vs_contrast!C311</f>
        <v>0.4304461942257218</v>
      </c>
      <c r="V304">
        <f>Seeing_vs_contrast!D311*180/PI()</f>
        <v>74.39335497258837</v>
      </c>
      <c r="W304">
        <f>V304*Seeing_vs_contrast!$U$24/360</f>
        <v>0.2131214633808464</v>
      </c>
      <c r="X304">
        <f>Seeing_vs_contrast!N311</f>
        <v>0</v>
      </c>
      <c r="Y304" t="e">
        <f>W304/X304*$T$2</f>
        <v>#DIV/0!</v>
      </c>
    </row>
    <row r="305" spans="1:25" ht="12">
      <c r="A305">
        <v>303</v>
      </c>
      <c r="B305" s="9"/>
      <c r="C305" s="61"/>
      <c r="E305" s="9"/>
      <c r="F305" s="61"/>
      <c r="H305">
        <f>B305-E305</f>
        <v>0</v>
      </c>
      <c r="I305">
        <f>C305-F305</f>
        <v>0</v>
      </c>
      <c r="K305">
        <f>STDEV(H304:H329)</f>
        <v>0</v>
      </c>
      <c r="L305">
        <f>STDEV(I304:I329)</f>
        <v>0</v>
      </c>
      <c r="N305">
        <v>302</v>
      </c>
      <c r="O305">
        <v>3401.5</v>
      </c>
      <c r="P305">
        <v>6783</v>
      </c>
      <c r="Q305">
        <v>445</v>
      </c>
      <c r="R305">
        <v>1656.2</v>
      </c>
      <c r="S305">
        <v>4363</v>
      </c>
      <c r="U305" s="62">
        <f>Seeing_vs_contrast!C312</f>
        <v>0.41402673503021425</v>
      </c>
      <c r="V305">
        <f>Seeing_vs_contrast!D312*180/PI()</f>
        <v>76.09020729145585</v>
      </c>
      <c r="W305">
        <f>V305*Seeing_vs_contrast!$U$24/360</f>
        <v>0.217982591763502</v>
      </c>
      <c r="X305">
        <f>Seeing_vs_contrast!N312</f>
        <v>0</v>
      </c>
      <c r="Y305" t="e">
        <f>W305/X305*$T$2</f>
        <v>#DIV/0!</v>
      </c>
    </row>
    <row r="306" spans="1:25" ht="12">
      <c r="A306">
        <v>304</v>
      </c>
      <c r="B306" s="9"/>
      <c r="C306" s="61"/>
      <c r="E306" s="9"/>
      <c r="F306" s="61"/>
      <c r="H306">
        <f>B306-E306</f>
        <v>0</v>
      </c>
      <c r="I306">
        <f>C306-F306</f>
        <v>0</v>
      </c>
      <c r="K306">
        <f>STDEV(H305:H330)</f>
        <v>0</v>
      </c>
      <c r="L306">
        <f>STDEV(I305:I330)</f>
        <v>0</v>
      </c>
      <c r="N306">
        <v>303</v>
      </c>
      <c r="O306">
        <v>1166.9</v>
      </c>
      <c r="P306">
        <v>2254</v>
      </c>
      <c r="Q306">
        <v>188</v>
      </c>
      <c r="R306">
        <v>545.8</v>
      </c>
      <c r="S306">
        <v>1439</v>
      </c>
      <c r="U306" s="62">
        <f>Seeing_vs_contrast!C313</f>
        <v>0.13758163950436428</v>
      </c>
      <c r="V306">
        <f>Seeing_vs_contrast!D313*180/PI()</f>
        <v>114.11897715035037</v>
      </c>
      <c r="W306">
        <f>V306*Seeing_vs_contrast!$U$24/360</f>
        <v>0.3269270947488475</v>
      </c>
      <c r="X306">
        <f>Seeing_vs_contrast!N313</f>
        <v>0</v>
      </c>
      <c r="Y306" t="e">
        <f>W306/X306*$T$2</f>
        <v>#DIV/0!</v>
      </c>
    </row>
    <row r="307" spans="1:25" ht="12">
      <c r="A307">
        <v>305</v>
      </c>
      <c r="B307" s="9"/>
      <c r="C307" s="61"/>
      <c r="E307" s="9"/>
      <c r="F307" s="61"/>
      <c r="H307">
        <f>B307-E307</f>
        <v>0</v>
      </c>
      <c r="I307">
        <f>C307-F307</f>
        <v>0</v>
      </c>
      <c r="K307">
        <f>STDEV(H306:H331)</f>
        <v>0</v>
      </c>
      <c r="L307">
        <f>STDEV(I306:I331)</f>
        <v>0</v>
      </c>
      <c r="N307">
        <v>304</v>
      </c>
      <c r="O307">
        <v>1187.8</v>
      </c>
      <c r="P307">
        <v>2575</v>
      </c>
      <c r="Q307">
        <v>151</v>
      </c>
      <c r="R307">
        <v>636</v>
      </c>
      <c r="S307">
        <v>1515</v>
      </c>
      <c r="U307" s="62">
        <f>Seeing_vs_contrast!C314</f>
        <v>0.1571751205517915</v>
      </c>
      <c r="V307">
        <f>Seeing_vs_contrast!D314*180/PI()</f>
        <v>110.22238790785761</v>
      </c>
      <c r="W307">
        <f>V307*Seeing_vs_contrast!$U$24/360</f>
        <v>0.31576417835853127</v>
      </c>
      <c r="X307">
        <f>Seeing_vs_contrast!N314</f>
        <v>0</v>
      </c>
      <c r="Y307" t="e">
        <f>W307/X307*$T$2</f>
        <v>#DIV/0!</v>
      </c>
    </row>
    <row r="308" spans="1:25" ht="12">
      <c r="A308">
        <v>306</v>
      </c>
      <c r="B308" s="9"/>
      <c r="C308" s="61"/>
      <c r="E308" s="9"/>
      <c r="F308" s="61"/>
      <c r="H308">
        <f>B308-E308</f>
        <v>0</v>
      </c>
      <c r="I308">
        <f>C308-F308</f>
        <v>0</v>
      </c>
      <c r="K308">
        <f>STDEV(H307:H332)</f>
        <v>0</v>
      </c>
      <c r="L308">
        <f>STDEV(I307:I332)</f>
        <v>0</v>
      </c>
      <c r="N308">
        <v>305</v>
      </c>
      <c r="O308">
        <v>2977.5</v>
      </c>
      <c r="P308">
        <v>5887</v>
      </c>
      <c r="Q308">
        <v>325</v>
      </c>
      <c r="R308">
        <v>1468.6</v>
      </c>
      <c r="S308">
        <v>3901</v>
      </c>
      <c r="U308" s="62">
        <f>Seeing_vs_contrast!C315</f>
        <v>0.3593358969663676</v>
      </c>
      <c r="V308">
        <f>Seeing_vs_contrast!D315*180/PI()</f>
        <v>81.97493139989912</v>
      </c>
      <c r="W308">
        <f>V308*Seeing_vs_contrast!$U$24/360</f>
        <v>0.2348411003500027</v>
      </c>
      <c r="X308">
        <f>Seeing_vs_contrast!N315</f>
        <v>0</v>
      </c>
      <c r="Y308" t="e">
        <f>W308/X308*$T$2</f>
        <v>#DIV/0!</v>
      </c>
    </row>
    <row r="309" spans="1:25" ht="12">
      <c r="A309">
        <v>307</v>
      </c>
      <c r="B309" s="9"/>
      <c r="C309" s="9"/>
      <c r="E309" s="9"/>
      <c r="F309" s="61"/>
      <c r="H309">
        <f>B309-E309</f>
        <v>0</v>
      </c>
      <c r="I309">
        <f>C309-F309</f>
        <v>0</v>
      </c>
      <c r="K309">
        <f>STDEV(H308:H333)</f>
        <v>0</v>
      </c>
      <c r="L309">
        <f>STDEV(I308:I333)</f>
        <v>0</v>
      </c>
      <c r="N309">
        <v>306</v>
      </c>
      <c r="O309">
        <v>3502.8</v>
      </c>
      <c r="P309">
        <v>6784</v>
      </c>
      <c r="Q309">
        <v>540</v>
      </c>
      <c r="R309">
        <v>1615.1</v>
      </c>
      <c r="S309">
        <v>4397</v>
      </c>
      <c r="U309" s="62">
        <f>Seeing_vs_contrast!C316</f>
        <v>0.4140877739119819</v>
      </c>
      <c r="V309">
        <f>Seeing_vs_contrast!D316*180/PI()</f>
        <v>76.08384694429995</v>
      </c>
      <c r="W309">
        <f>V309*Seeing_vs_contrast!$U$24/360</f>
        <v>0.21796437069397265</v>
      </c>
      <c r="X309">
        <f>Seeing_vs_contrast!N316</f>
        <v>0</v>
      </c>
      <c r="Y309" t="e">
        <f>W309/X309*$T$2</f>
        <v>#DIV/0!</v>
      </c>
    </row>
    <row r="310" spans="1:25" ht="12">
      <c r="A310">
        <v>308</v>
      </c>
      <c r="B310" s="9"/>
      <c r="C310" s="61"/>
      <c r="E310" s="9"/>
      <c r="F310" s="9"/>
      <c r="H310">
        <f>B310-E310</f>
        <v>0</v>
      </c>
      <c r="I310">
        <f>C310-F310</f>
        <v>0</v>
      </c>
      <c r="K310">
        <f>STDEV(H309:H334)</f>
        <v>0</v>
      </c>
      <c r="L310">
        <f>STDEV(I309:I334)</f>
        <v>0</v>
      </c>
      <c r="N310">
        <v>307</v>
      </c>
      <c r="O310">
        <v>878.6</v>
      </c>
      <c r="P310">
        <v>1941</v>
      </c>
      <c r="Q310">
        <v>108</v>
      </c>
      <c r="R310">
        <v>476.3</v>
      </c>
      <c r="S310">
        <v>1121</v>
      </c>
      <c r="U310" s="62">
        <f>Seeing_vs_contrast!C317</f>
        <v>0.11847646951107856</v>
      </c>
      <c r="V310">
        <f>Seeing_vs_contrast!D317*180/PI()</f>
        <v>118.34154161977399</v>
      </c>
      <c r="W310">
        <f>V310*Seeing_vs_contrast!$U$24/360</f>
        <v>0.33902386225281506</v>
      </c>
      <c r="X310">
        <f>Seeing_vs_contrast!N317</f>
        <v>0</v>
      </c>
      <c r="Y310" t="e">
        <f>W310/X310*$T$2</f>
        <v>#DIV/0!</v>
      </c>
    </row>
    <row r="311" spans="1:25" ht="12">
      <c r="A311">
        <v>309</v>
      </c>
      <c r="B311" s="9"/>
      <c r="C311" s="61"/>
      <c r="E311" s="9"/>
      <c r="F311" s="9"/>
      <c r="H311">
        <f>B311-E311</f>
        <v>0</v>
      </c>
      <c r="I311">
        <f>C311-F311</f>
        <v>0</v>
      </c>
      <c r="K311">
        <f>STDEV(H310:H335)</f>
        <v>0</v>
      </c>
      <c r="L311">
        <f>STDEV(I310:I335)</f>
        <v>0</v>
      </c>
      <c r="N311">
        <v>308</v>
      </c>
      <c r="O311">
        <v>3029.6</v>
      </c>
      <c r="P311">
        <v>5984</v>
      </c>
      <c r="Q311">
        <v>511</v>
      </c>
      <c r="R311">
        <v>1431.4</v>
      </c>
      <c r="S311">
        <v>3774</v>
      </c>
      <c r="U311" s="62">
        <f>Seeing_vs_contrast!C318</f>
        <v>0.3652566684978331</v>
      </c>
      <c r="V311">
        <f>Seeing_vs_contrast!D318*180/PI()</f>
        <v>81.31782996107897</v>
      </c>
      <c r="W311">
        <f>V311*Seeing_vs_contrast!$U$24/360</f>
        <v>0.23295864162391602</v>
      </c>
      <c r="X311">
        <f>Seeing_vs_contrast!N318</f>
        <v>0</v>
      </c>
      <c r="Y311" t="e">
        <f>W311/X311*$T$2</f>
        <v>#DIV/0!</v>
      </c>
    </row>
    <row r="312" spans="1:25" ht="12">
      <c r="A312">
        <v>310</v>
      </c>
      <c r="B312" s="9"/>
      <c r="C312" s="61"/>
      <c r="E312" s="9"/>
      <c r="F312" s="9"/>
      <c r="H312">
        <f>B312-E312</f>
        <v>0</v>
      </c>
      <c r="I312">
        <f>C312-F312</f>
        <v>0</v>
      </c>
      <c r="K312">
        <f>STDEV(H311:H336)</f>
        <v>0</v>
      </c>
      <c r="L312">
        <f>STDEV(I311:I336)</f>
        <v>0</v>
      </c>
      <c r="N312">
        <v>309</v>
      </c>
      <c r="O312">
        <v>1611.9</v>
      </c>
      <c r="P312">
        <v>3378</v>
      </c>
      <c r="Q312">
        <v>229</v>
      </c>
      <c r="R312">
        <v>830.7</v>
      </c>
      <c r="S312">
        <v>1962</v>
      </c>
      <c r="U312" s="62">
        <f>Seeing_vs_contrast!C319</f>
        <v>0.20618934261124336</v>
      </c>
      <c r="V312">
        <f>Seeing_vs_contrast!D319*180/PI()</f>
        <v>101.81769203869204</v>
      </c>
      <c r="W312">
        <f>V312*Seeing_vs_contrast!$U$24/360</f>
        <v>0.291686475671678</v>
      </c>
      <c r="X312">
        <f>Seeing_vs_contrast!N319</f>
        <v>0</v>
      </c>
      <c r="Y312" t="e">
        <f>W312/X312*$T$2</f>
        <v>#DIV/0!</v>
      </c>
    </row>
    <row r="313" spans="1:25" ht="12">
      <c r="A313">
        <v>311</v>
      </c>
      <c r="B313" s="9"/>
      <c r="C313" s="9"/>
      <c r="E313" s="9"/>
      <c r="F313" s="9"/>
      <c r="H313">
        <f>B313-E313</f>
        <v>0</v>
      </c>
      <c r="I313">
        <f>C313-F313</f>
        <v>0</v>
      </c>
      <c r="K313">
        <f>STDEV(H312:H337)</f>
        <v>0</v>
      </c>
      <c r="L313">
        <f>STDEV(I312:I337)</f>
        <v>0</v>
      </c>
      <c r="N313">
        <v>310</v>
      </c>
      <c r="O313">
        <v>3063.7</v>
      </c>
      <c r="P313">
        <v>6082</v>
      </c>
      <c r="Q313">
        <v>447</v>
      </c>
      <c r="R313">
        <v>1468.9</v>
      </c>
      <c r="S313">
        <v>3859</v>
      </c>
      <c r="U313" s="62">
        <f>Seeing_vs_contrast!C320</f>
        <v>0.37123847891106637</v>
      </c>
      <c r="V313">
        <f>Seeing_vs_contrast!D320*180/PI()</f>
        <v>80.65937867488704</v>
      </c>
      <c r="W313">
        <f>V313*Seeing_vs_contrast!$U$24/360</f>
        <v>0.23107231586632745</v>
      </c>
      <c r="X313">
        <f>Seeing_vs_contrast!N320</f>
        <v>0</v>
      </c>
      <c r="Y313" t="e">
        <f>W313/X313*$T$2</f>
        <v>#DIV/0!</v>
      </c>
    </row>
    <row r="314" spans="1:25" ht="12">
      <c r="A314">
        <v>312</v>
      </c>
      <c r="B314" s="9"/>
      <c r="C314" s="61"/>
      <c r="E314" s="9"/>
      <c r="F314" s="9"/>
      <c r="H314">
        <f>B314-E314</f>
        <v>0</v>
      </c>
      <c r="I314">
        <f>C314-F314</f>
        <v>0</v>
      </c>
      <c r="K314">
        <f>STDEV(H313:H338)</f>
        <v>0</v>
      </c>
      <c r="L314">
        <f>STDEV(I313:I338)</f>
        <v>0</v>
      </c>
      <c r="N314">
        <v>311</v>
      </c>
      <c r="O314">
        <v>614.4</v>
      </c>
      <c r="P314">
        <v>1430</v>
      </c>
      <c r="Q314">
        <v>86</v>
      </c>
      <c r="R314">
        <v>349.7</v>
      </c>
      <c r="S314">
        <v>670</v>
      </c>
      <c r="U314" s="62">
        <f>Seeing_vs_contrast!C321</f>
        <v>0.087285600927791</v>
      </c>
      <c r="V314">
        <f>Seeing_vs_contrast!D321*180/PI()</f>
        <v>126.53341312011896</v>
      </c>
      <c r="W314">
        <f>V314*Seeing_vs_contrast!$U$24/360</f>
        <v>0.36249186746140744</v>
      </c>
      <c r="X314">
        <f>Seeing_vs_contrast!N321</f>
        <v>0</v>
      </c>
      <c r="Y314" t="e">
        <f>W314/X314*$T$2</f>
        <v>#DIV/0!</v>
      </c>
    </row>
    <row r="315" spans="1:25" ht="12">
      <c r="A315">
        <v>313</v>
      </c>
      <c r="B315" s="9"/>
      <c r="C315" s="61"/>
      <c r="E315" s="9"/>
      <c r="F315" s="61"/>
      <c r="H315">
        <f>B315-E315</f>
        <v>0</v>
      </c>
      <c r="I315">
        <f>C315-F315</f>
        <v>0</v>
      </c>
      <c r="K315">
        <f>STDEV(H314:H339)</f>
        <v>0</v>
      </c>
      <c r="L315">
        <f>STDEV(I314:I339)</f>
        <v>0</v>
      </c>
      <c r="N315">
        <v>312</v>
      </c>
      <c r="O315">
        <v>5865.6</v>
      </c>
      <c r="P315">
        <v>11503</v>
      </c>
      <c r="Q315">
        <v>757</v>
      </c>
      <c r="R315">
        <v>2812.4</v>
      </c>
      <c r="S315">
        <v>7519</v>
      </c>
      <c r="U315" s="62">
        <f>Seeing_vs_contrast!C322</f>
        <v>0.7021302569736922</v>
      </c>
      <c r="V315">
        <f>Seeing_vs_contrast!D322*180/PI()</f>
        <v>48.185467219506265</v>
      </c>
      <c r="W315">
        <f>V315*Seeing_vs_contrast!$U$24/360</f>
        <v>0.1380413249448814</v>
      </c>
      <c r="X315">
        <f>Seeing_vs_contrast!N322</f>
        <v>0</v>
      </c>
      <c r="Y315" t="e">
        <f>W315/X315*$T$2</f>
        <v>#DIV/0!</v>
      </c>
    </row>
    <row r="316" spans="1:25" ht="12">
      <c r="A316">
        <v>314</v>
      </c>
      <c r="B316" s="9"/>
      <c r="C316" s="61"/>
      <c r="E316" s="9"/>
      <c r="F316" s="9"/>
      <c r="H316">
        <f>B316-E316</f>
        <v>0</v>
      </c>
      <c r="I316">
        <f>C316-F316</f>
        <v>0</v>
      </c>
      <c r="K316">
        <f>STDEV(H315:H340)</f>
        <v>0</v>
      </c>
      <c r="L316">
        <f>STDEV(I315:I340)</f>
        <v>0</v>
      </c>
      <c r="N316">
        <v>313</v>
      </c>
      <c r="O316">
        <v>4146.9</v>
      </c>
      <c r="P316">
        <v>8259</v>
      </c>
      <c r="Q316">
        <v>651</v>
      </c>
      <c r="R316">
        <v>1996.3</v>
      </c>
      <c r="S316">
        <v>5176</v>
      </c>
      <c r="U316" s="62">
        <f>Seeing_vs_contrast!C323</f>
        <v>0.5041201245193188</v>
      </c>
      <c r="V316">
        <f>Seeing_vs_contrast!D323*180/PI()</f>
        <v>67.06008752640291</v>
      </c>
      <c r="W316">
        <f>V316*Seeing_vs_contrast!$U$24/360</f>
        <v>0.19211317991157636</v>
      </c>
      <c r="X316">
        <f>Seeing_vs_contrast!N323</f>
        <v>0</v>
      </c>
      <c r="Y316" t="e">
        <f>W316/X316*$T$2</f>
        <v>#DIV/0!</v>
      </c>
    </row>
    <row r="317" spans="1:25" ht="12">
      <c r="A317">
        <v>315</v>
      </c>
      <c r="B317" s="9"/>
      <c r="C317" s="61"/>
      <c r="E317" s="9"/>
      <c r="F317" s="61"/>
      <c r="H317">
        <f>B317-E317</f>
        <v>0</v>
      </c>
      <c r="I317">
        <f>C317-F317</f>
        <v>0</v>
      </c>
      <c r="K317">
        <f>STDEV(H316:H341)</f>
        <v>0</v>
      </c>
      <c r="L317">
        <f>STDEV(I316:I341)</f>
        <v>0</v>
      </c>
      <c r="N317">
        <v>314</v>
      </c>
      <c r="O317">
        <v>2259.6</v>
      </c>
      <c r="P317">
        <v>4572</v>
      </c>
      <c r="Q317">
        <v>338</v>
      </c>
      <c r="R317">
        <v>1109.5</v>
      </c>
      <c r="S317">
        <v>2838</v>
      </c>
      <c r="U317" s="62">
        <f>Seeing_vs_contrast!C324</f>
        <v>0.27906976744186046</v>
      </c>
      <c r="V317">
        <f>Seeing_vs_contrast!D324*180/PI()</f>
        <v>91.54042051851495</v>
      </c>
      <c r="W317">
        <f>V317*Seeing_vs_contrast!$U$24/360</f>
        <v>0.262244233864604</v>
      </c>
      <c r="X317">
        <f>Seeing_vs_contrast!N324</f>
        <v>0</v>
      </c>
      <c r="Y317" t="e">
        <f>W317/X317*$T$2</f>
        <v>#DIV/0!</v>
      </c>
    </row>
    <row r="318" spans="1:25" ht="12">
      <c r="A318">
        <v>316</v>
      </c>
      <c r="B318" s="9"/>
      <c r="C318" s="61"/>
      <c r="E318" s="9"/>
      <c r="F318" s="61"/>
      <c r="H318">
        <f>B318-E318</f>
        <v>0</v>
      </c>
      <c r="I318">
        <f>C318-F318</f>
        <v>0</v>
      </c>
      <c r="K318">
        <f>STDEV(H317:H342)</f>
        <v>0</v>
      </c>
      <c r="L318">
        <f>STDEV(I317:I342)</f>
        <v>0</v>
      </c>
      <c r="N318">
        <v>315</v>
      </c>
      <c r="O318">
        <v>4194.5</v>
      </c>
      <c r="P318">
        <v>8247</v>
      </c>
      <c r="Q318">
        <v>663</v>
      </c>
      <c r="R318">
        <v>1977.8</v>
      </c>
      <c r="S318">
        <v>5192</v>
      </c>
      <c r="U318" s="62">
        <f>Seeing_vs_contrast!C325</f>
        <v>0.5033876579381066</v>
      </c>
      <c r="V318">
        <f>Seeing_vs_contrast!D325*180/PI()</f>
        <v>67.13122858537174</v>
      </c>
      <c r="W318">
        <f>V318*Seeing_vs_contrast!$U$24/360</f>
        <v>0.1923169842244681</v>
      </c>
      <c r="X318">
        <f>Seeing_vs_contrast!N325</f>
        <v>0</v>
      </c>
      <c r="Y318" t="e">
        <f>W318/X318*$T$2</f>
        <v>#DIV/0!</v>
      </c>
    </row>
    <row r="319" spans="1:25" ht="12">
      <c r="A319">
        <v>317</v>
      </c>
      <c r="B319" s="9"/>
      <c r="C319" s="61"/>
      <c r="E319" s="9"/>
      <c r="F319" s="9"/>
      <c r="H319">
        <f>B319-E319</f>
        <v>0</v>
      </c>
      <c r="I319">
        <f>C319-F319</f>
        <v>0</v>
      </c>
      <c r="K319">
        <f>STDEV(H318:H343)</f>
        <v>0</v>
      </c>
      <c r="L319">
        <f>STDEV(I318:I343)</f>
        <v>0</v>
      </c>
      <c r="N319">
        <v>316</v>
      </c>
      <c r="O319">
        <v>2621.6</v>
      </c>
      <c r="P319">
        <v>5261</v>
      </c>
      <c r="Q319">
        <v>387</v>
      </c>
      <c r="R319">
        <v>1285</v>
      </c>
      <c r="S319">
        <v>3321</v>
      </c>
      <c r="U319" s="62">
        <f>Seeing_vs_contrast!C326</f>
        <v>0.3211255569797961</v>
      </c>
      <c r="V319">
        <f>Seeing_vs_contrast!D326*180/PI()</f>
        <v>86.35989265843054</v>
      </c>
      <c r="W319">
        <f>V319*Seeing_vs_contrast!$U$24/360</f>
        <v>0.24740310082209965</v>
      </c>
      <c r="X319">
        <f>Seeing_vs_contrast!N326</f>
        <v>0</v>
      </c>
      <c r="Y319" t="e">
        <f>W319/X319*$T$2</f>
        <v>#DIV/0!</v>
      </c>
    </row>
    <row r="320" spans="1:25" ht="12">
      <c r="A320">
        <v>318</v>
      </c>
      <c r="B320" s="9"/>
      <c r="C320" s="61"/>
      <c r="E320" s="9"/>
      <c r="F320" s="9"/>
      <c r="H320">
        <f>B320-E320</f>
        <v>0</v>
      </c>
      <c r="I320">
        <f>C320-F320</f>
        <v>0</v>
      </c>
      <c r="K320">
        <f>STDEV(H319:H344)</f>
        <v>0</v>
      </c>
      <c r="L320">
        <f>STDEV(I319:I344)</f>
        <v>0</v>
      </c>
      <c r="N320">
        <v>317</v>
      </c>
      <c r="O320">
        <v>6922</v>
      </c>
      <c r="P320">
        <v>13448</v>
      </c>
      <c r="Q320">
        <v>1085</v>
      </c>
      <c r="R320">
        <v>3218.2</v>
      </c>
      <c r="S320">
        <v>8625</v>
      </c>
      <c r="U320" s="62">
        <f>Seeing_vs_contrast!C327</f>
        <v>0.8208508820118415</v>
      </c>
      <c r="V320">
        <f>Seeing_vs_contrast!D327*180/PI()</f>
        <v>36.00198127504763</v>
      </c>
      <c r="W320">
        <f>V320*Seeing_vs_contrast!$U$24/360</f>
        <v>0.10313817594024584</v>
      </c>
      <c r="X320">
        <f>Seeing_vs_contrast!N327</f>
        <v>0</v>
      </c>
      <c r="Y320" t="e">
        <f>W320/X320*$T$2</f>
        <v>#DIV/0!</v>
      </c>
    </row>
    <row r="321" spans="1:25" ht="12">
      <c r="A321">
        <v>319</v>
      </c>
      <c r="B321" s="9"/>
      <c r="C321" s="61"/>
      <c r="E321" s="9"/>
      <c r="F321" s="61"/>
      <c r="H321">
        <f>B321-E321</f>
        <v>0</v>
      </c>
      <c r="I321">
        <f>C321-F321</f>
        <v>0</v>
      </c>
      <c r="K321">
        <f>STDEV(H320:H345)</f>
        <v>0</v>
      </c>
      <c r="L321">
        <f>STDEV(I320:I345)</f>
        <v>0</v>
      </c>
      <c r="N321">
        <v>318</v>
      </c>
      <c r="O321">
        <v>4418.1</v>
      </c>
      <c r="P321">
        <v>8659</v>
      </c>
      <c r="Q321">
        <v>598</v>
      </c>
      <c r="R321">
        <v>2109.3</v>
      </c>
      <c r="S321">
        <v>5622</v>
      </c>
      <c r="U321" s="62">
        <f>Seeing_vs_contrast!C328</f>
        <v>0.5285356772263932</v>
      </c>
      <c r="V321">
        <f>Seeing_vs_contrast!D328*180/PI()</f>
        <v>64.7033995167018</v>
      </c>
      <c r="W321">
        <f>V321*Seeing_vs_contrast!$U$24/360</f>
        <v>0.18536175974045135</v>
      </c>
      <c r="X321">
        <f>Seeing_vs_contrast!N328</f>
        <v>0</v>
      </c>
      <c r="Y321" t="e">
        <f>W321/X321*$T$2</f>
        <v>#DIV/0!</v>
      </c>
    </row>
    <row r="322" spans="1:25" ht="12">
      <c r="A322">
        <v>320</v>
      </c>
      <c r="B322" s="9"/>
      <c r="C322" s="61"/>
      <c r="E322" s="9"/>
      <c r="F322" s="9"/>
      <c r="H322">
        <f>B322-E322</f>
        <v>0</v>
      </c>
      <c r="I322">
        <f>C322-F322</f>
        <v>0</v>
      </c>
      <c r="K322">
        <f>STDEV(H321:H346)</f>
        <v>0</v>
      </c>
      <c r="L322">
        <f>STDEV(I321:I346)</f>
        <v>0</v>
      </c>
      <c r="N322">
        <v>319</v>
      </c>
      <c r="O322">
        <v>1692.9</v>
      </c>
      <c r="P322">
        <v>3121</v>
      </c>
      <c r="Q322">
        <v>244</v>
      </c>
      <c r="R322">
        <v>759.3</v>
      </c>
      <c r="S322">
        <v>2111</v>
      </c>
      <c r="U322" s="62">
        <f>Seeing_vs_contrast!C329</f>
        <v>0.19050234999694807</v>
      </c>
      <c r="V322">
        <f>Seeing_vs_contrast!D329*180/PI()</f>
        <v>104.33782476392703</v>
      </c>
      <c r="W322">
        <f>V322*Seeing_vs_contrast!$U$24/360</f>
        <v>0.2989061309018251</v>
      </c>
      <c r="X322">
        <f>Seeing_vs_contrast!N329</f>
        <v>0</v>
      </c>
      <c r="Y322" t="e">
        <f>W322/X322*$T$2</f>
        <v>#DIV/0!</v>
      </c>
    </row>
    <row r="323" spans="1:25" ht="12">
      <c r="A323">
        <v>321</v>
      </c>
      <c r="B323" s="9"/>
      <c r="C323" s="9"/>
      <c r="E323" s="9"/>
      <c r="F323" s="61"/>
      <c r="H323">
        <f>B323-E323</f>
        <v>0</v>
      </c>
      <c r="I323">
        <f>C323-F323</f>
        <v>0</v>
      </c>
      <c r="K323">
        <f>STDEV(H322:H347)</f>
        <v>0</v>
      </c>
      <c r="L323">
        <f>STDEV(I322:I347)</f>
        <v>0</v>
      </c>
      <c r="N323">
        <v>320</v>
      </c>
      <c r="O323">
        <v>5068.6</v>
      </c>
      <c r="P323">
        <v>10020</v>
      </c>
      <c r="Q323">
        <v>843</v>
      </c>
      <c r="R323">
        <v>2403.6</v>
      </c>
      <c r="S323">
        <v>6219</v>
      </c>
      <c r="U323" s="62">
        <f>Seeing_vs_contrast!C330</f>
        <v>0.6116095953122139</v>
      </c>
      <c r="V323">
        <f>Seeing_vs_contrast!D330*180/PI()</f>
        <v>56.81598778960349</v>
      </c>
      <c r="W323">
        <f>V323*Seeing_vs_contrast!$U$24/360</f>
        <v>0.16276596835309118</v>
      </c>
      <c r="X323">
        <f>Seeing_vs_contrast!N330</f>
        <v>0</v>
      </c>
      <c r="Y323" t="e">
        <f>W323/X323*$T$2</f>
        <v>#DIV/0!</v>
      </c>
    </row>
    <row r="324" spans="1:25" ht="12">
      <c r="A324">
        <v>322</v>
      </c>
      <c r="B324" s="9"/>
      <c r="C324" s="9"/>
      <c r="E324" s="9"/>
      <c r="F324" s="9"/>
      <c r="H324">
        <f>B324-E324</f>
        <v>0</v>
      </c>
      <c r="I324">
        <f>C324-F324</f>
        <v>0</v>
      </c>
      <c r="K324">
        <f>STDEV(H323:H348)</f>
        <v>0</v>
      </c>
      <c r="L324">
        <f>STDEV(I323:I348)</f>
        <v>0</v>
      </c>
      <c r="N324">
        <v>321</v>
      </c>
      <c r="O324">
        <v>1779.4</v>
      </c>
      <c r="P324">
        <v>3512</v>
      </c>
      <c r="Q324">
        <v>251</v>
      </c>
      <c r="R324">
        <v>874.4</v>
      </c>
      <c r="S324">
        <v>2175</v>
      </c>
      <c r="U324" s="62">
        <f>Seeing_vs_contrast!C331</f>
        <v>0.21436855276811329</v>
      </c>
      <c r="V324">
        <f>Seeing_vs_contrast!D331*180/PI()</f>
        <v>100.55559598137553</v>
      </c>
      <c r="W324">
        <f>V324*Seeing_vs_contrast!$U$24/360</f>
        <v>0.2880708334041448</v>
      </c>
      <c r="X324">
        <f>Seeing_vs_contrast!N331</f>
        <v>0</v>
      </c>
      <c r="Y324" t="e">
        <f>W324/X324*$T$2</f>
        <v>#DIV/0!</v>
      </c>
    </row>
    <row r="325" spans="1:25" ht="12">
      <c r="A325">
        <v>323</v>
      </c>
      <c r="B325" s="9"/>
      <c r="C325" s="9"/>
      <c r="E325" s="9"/>
      <c r="F325" s="61"/>
      <c r="H325">
        <f>B325-E325</f>
        <v>0</v>
      </c>
      <c r="I325">
        <f>C325-F325</f>
        <v>0</v>
      </c>
      <c r="K325">
        <f>STDEV(H324:H349)</f>
        <v>0</v>
      </c>
      <c r="L325">
        <f>STDEV(I324:I349)</f>
        <v>0</v>
      </c>
      <c r="N325">
        <v>322</v>
      </c>
      <c r="O325">
        <v>2848.2</v>
      </c>
      <c r="P325">
        <v>5890</v>
      </c>
      <c r="Q325">
        <v>208</v>
      </c>
      <c r="R325">
        <v>1579</v>
      </c>
      <c r="S325">
        <v>3837</v>
      </c>
      <c r="U325" s="62">
        <f>Seeing_vs_contrast!C332</f>
        <v>0.35951901361167066</v>
      </c>
      <c r="V325">
        <f>Seeing_vs_contrast!D332*180/PI()</f>
        <v>81.95452648242991</v>
      </c>
      <c r="W325">
        <f>V325*Seeing_vs_contrast!$U$24/360</f>
        <v>0.23478264451247785</v>
      </c>
      <c r="X325">
        <f>Seeing_vs_contrast!N332</f>
        <v>0</v>
      </c>
      <c r="Y325" t="e">
        <f>W325/X325*$T$2</f>
        <v>#DIV/0!</v>
      </c>
    </row>
    <row r="326" spans="1:25" ht="12">
      <c r="A326">
        <v>324</v>
      </c>
      <c r="B326" s="9"/>
      <c r="C326" s="9"/>
      <c r="E326" s="9"/>
      <c r="F326" s="9"/>
      <c r="H326">
        <f>B326-E326</f>
        <v>0</v>
      </c>
      <c r="I326">
        <f>C326-F326</f>
        <v>0</v>
      </c>
      <c r="K326">
        <f>STDEV(H325:H350)</f>
        <v>0</v>
      </c>
      <c r="L326">
        <f>STDEV(I325:I350)</f>
        <v>0</v>
      </c>
      <c r="N326">
        <v>323</v>
      </c>
      <c r="O326">
        <v>4358.7</v>
      </c>
      <c r="P326">
        <v>8594</v>
      </c>
      <c r="Q326">
        <v>730</v>
      </c>
      <c r="R326">
        <v>2053.6</v>
      </c>
      <c r="S326">
        <v>5387</v>
      </c>
      <c r="U326" s="62">
        <f>Seeing_vs_contrast!C333</f>
        <v>0.5245681499114936</v>
      </c>
      <c r="V326">
        <f>Seeing_vs_contrast!D333*180/PI()</f>
        <v>65.0845720515412</v>
      </c>
      <c r="W326">
        <f>V326*Seeing_vs_contrast!$U$24/360</f>
        <v>0.1864537396418215</v>
      </c>
      <c r="X326">
        <f>Seeing_vs_contrast!N333</f>
        <v>0</v>
      </c>
      <c r="Y326" t="e">
        <f>W326/X326*$T$2</f>
        <v>#DIV/0!</v>
      </c>
    </row>
    <row r="327" spans="1:25" ht="12">
      <c r="A327">
        <v>325</v>
      </c>
      <c r="B327" s="9"/>
      <c r="C327" s="9"/>
      <c r="E327" s="9"/>
      <c r="F327" s="9"/>
      <c r="H327">
        <f>B327-E327</f>
        <v>0</v>
      </c>
      <c r="I327">
        <f>C327-F327</f>
        <v>0</v>
      </c>
      <c r="K327">
        <f>STDEV(H326:H351)</f>
        <v>0</v>
      </c>
      <c r="L327">
        <f>STDEV(I326:I351)</f>
        <v>0</v>
      </c>
      <c r="N327">
        <v>324</v>
      </c>
      <c r="O327">
        <v>3547</v>
      </c>
      <c r="P327">
        <v>7121</v>
      </c>
      <c r="Q327">
        <v>604</v>
      </c>
      <c r="R327">
        <v>1706.7</v>
      </c>
      <c r="S327">
        <v>4456</v>
      </c>
      <c r="U327" s="62">
        <f>Seeing_vs_contrast!C334</f>
        <v>0.4346578770676921</v>
      </c>
      <c r="V327">
        <f>Seeing_vs_contrast!D334*180/PI()</f>
        <v>73.96244010800245</v>
      </c>
      <c r="W327">
        <f>V327*Seeing_vs_contrast!$U$24/360</f>
        <v>0.21188698206773787</v>
      </c>
      <c r="X327">
        <f>Seeing_vs_contrast!N334</f>
        <v>0</v>
      </c>
      <c r="Y327" t="e">
        <f>W327/X327*$T$2</f>
        <v>#DIV/0!</v>
      </c>
    </row>
    <row r="328" spans="1:25" ht="12">
      <c r="A328">
        <v>326</v>
      </c>
      <c r="B328" s="9"/>
      <c r="C328" s="61"/>
      <c r="E328" s="9"/>
      <c r="F328" s="61"/>
      <c r="H328">
        <f>B328-E328</f>
        <v>0</v>
      </c>
      <c r="I328">
        <f>C328-F328</f>
        <v>0</v>
      </c>
      <c r="K328">
        <f>STDEV(H327:H352)</f>
        <v>0</v>
      </c>
      <c r="L328">
        <f>STDEV(I327:I352)</f>
        <v>0</v>
      </c>
      <c r="N328">
        <v>325</v>
      </c>
      <c r="O328">
        <v>2224.2</v>
      </c>
      <c r="P328">
        <v>4488</v>
      </c>
      <c r="Q328">
        <v>283</v>
      </c>
      <c r="R328">
        <v>1103.2</v>
      </c>
      <c r="S328">
        <v>2884</v>
      </c>
      <c r="U328" s="62">
        <f>Seeing_vs_contrast!C335</f>
        <v>0.27394250137337484</v>
      </c>
      <c r="V328">
        <f>Seeing_vs_contrast!D335*180/PI()</f>
        <v>92.20302889839054</v>
      </c>
      <c r="W328">
        <f>V328*Seeing_vs_contrast!$U$24/360</f>
        <v>0.26414246882953507</v>
      </c>
      <c r="X328">
        <f>Seeing_vs_contrast!N335</f>
        <v>0</v>
      </c>
      <c r="Y328" t="e">
        <f>W328/X328*$T$2</f>
        <v>#DIV/0!</v>
      </c>
    </row>
    <row r="329" spans="1:25" ht="12">
      <c r="A329">
        <v>327</v>
      </c>
      <c r="B329" s="9"/>
      <c r="C329" s="61"/>
      <c r="E329" s="9"/>
      <c r="F329" s="9"/>
      <c r="H329">
        <f>B329-E329</f>
        <v>0</v>
      </c>
      <c r="I329">
        <f>C329-F329</f>
        <v>0</v>
      </c>
      <c r="K329">
        <f>STDEV(H328:H353)</f>
        <v>0</v>
      </c>
      <c r="L329">
        <f>STDEV(I328:I353)</f>
        <v>0</v>
      </c>
      <c r="N329">
        <v>326</v>
      </c>
      <c r="O329">
        <v>1047.1</v>
      </c>
      <c r="P329">
        <v>2087</v>
      </c>
      <c r="Q329">
        <v>127</v>
      </c>
      <c r="R329">
        <v>504.7</v>
      </c>
      <c r="S329">
        <v>1304</v>
      </c>
      <c r="U329" s="62">
        <f>Seeing_vs_contrast!C336</f>
        <v>0.12738814624916073</v>
      </c>
      <c r="V329">
        <f>Seeing_vs_contrast!D336*180/PI()</f>
        <v>116.31231169069103</v>
      </c>
      <c r="W329">
        <f>V329*Seeing_vs_contrast!$U$24/360</f>
        <v>0.3332105412622276</v>
      </c>
      <c r="X329">
        <f>Seeing_vs_contrast!N336</f>
        <v>0</v>
      </c>
      <c r="Y329" t="e">
        <f>W329/X329*$T$2</f>
        <v>#DIV/0!</v>
      </c>
    </row>
    <row r="330" spans="1:25" ht="12">
      <c r="A330">
        <v>328</v>
      </c>
      <c r="B330" s="9"/>
      <c r="C330" s="9"/>
      <c r="E330" s="9"/>
      <c r="F330" s="9"/>
      <c r="H330">
        <f>B330-E330</f>
        <v>0</v>
      </c>
      <c r="I330">
        <f>C330-F330</f>
        <v>0</v>
      </c>
      <c r="K330">
        <f>STDEV(H329:H354)</f>
        <v>0</v>
      </c>
      <c r="L330">
        <f>STDEV(I329:I354)</f>
        <v>0</v>
      </c>
      <c r="N330">
        <v>327</v>
      </c>
      <c r="O330">
        <v>1810.5</v>
      </c>
      <c r="P330">
        <v>3771</v>
      </c>
      <c r="Q330">
        <v>137</v>
      </c>
      <c r="R330">
        <v>967.6</v>
      </c>
      <c r="S330">
        <v>2334</v>
      </c>
      <c r="U330" s="62">
        <f>Seeing_vs_contrast!C337</f>
        <v>0.23017762314594398</v>
      </c>
      <c r="V330">
        <f>Seeing_vs_contrast!D337*180/PI()</f>
        <v>98.20516643866183</v>
      </c>
      <c r="W330">
        <f>V330*Seeing_vs_contrast!$U$24/360</f>
        <v>0.28133734243709146</v>
      </c>
      <c r="X330">
        <f>Seeing_vs_contrast!N337</f>
        <v>0</v>
      </c>
      <c r="Y330" t="e">
        <f>W330/X330*$T$2</f>
        <v>#DIV/0!</v>
      </c>
    </row>
    <row r="331" spans="1:25" ht="12">
      <c r="A331">
        <v>329</v>
      </c>
      <c r="B331" s="9"/>
      <c r="C331" s="9"/>
      <c r="E331" s="9"/>
      <c r="F331" s="9"/>
      <c r="H331">
        <f>B331-E331</f>
        <v>0</v>
      </c>
      <c r="I331">
        <f>C331-F331</f>
        <v>0</v>
      </c>
      <c r="K331">
        <f>STDEV(H330:H355)</f>
        <v>0</v>
      </c>
      <c r="L331">
        <f>STDEV(I330:I355)</f>
        <v>0</v>
      </c>
      <c r="N331">
        <v>328</v>
      </c>
      <c r="O331">
        <v>3517.3</v>
      </c>
      <c r="P331">
        <v>6845</v>
      </c>
      <c r="Q331">
        <v>610</v>
      </c>
      <c r="R331">
        <v>1608.8</v>
      </c>
      <c r="S331">
        <v>4237</v>
      </c>
      <c r="U331" s="62">
        <f>Seeing_vs_contrast!C338</f>
        <v>0.41781114569981076</v>
      </c>
      <c r="V331">
        <f>Seeing_vs_contrast!D338*180/PI()</f>
        <v>75.69662666312097</v>
      </c>
      <c r="W331">
        <f>V331*Seeing_vs_contrast!$U$24/360</f>
        <v>0.21685506525928677</v>
      </c>
      <c r="X331">
        <f>Seeing_vs_contrast!N338</f>
        <v>0</v>
      </c>
      <c r="Y331" t="e">
        <f>W331/X331*$T$2</f>
        <v>#DIV/0!</v>
      </c>
    </row>
    <row r="332" spans="1:25" ht="12">
      <c r="A332">
        <v>330</v>
      </c>
      <c r="B332" s="9"/>
      <c r="C332" s="9"/>
      <c r="E332" s="9"/>
      <c r="F332" s="9"/>
      <c r="H332">
        <f>B332-E332</f>
        <v>0</v>
      </c>
      <c r="I332">
        <f>C332-F332</f>
        <v>0</v>
      </c>
      <c r="K332">
        <f>STDEV(H331:H356)</f>
        <v>0</v>
      </c>
      <c r="L332">
        <f>STDEV(I331:I356)</f>
        <v>0</v>
      </c>
      <c r="N332">
        <v>329</v>
      </c>
      <c r="O332">
        <v>2624.6</v>
      </c>
      <c r="P332">
        <v>5163</v>
      </c>
      <c r="Q332">
        <v>493</v>
      </c>
      <c r="R332">
        <v>1220.9</v>
      </c>
      <c r="S332">
        <v>3264</v>
      </c>
      <c r="U332" s="62">
        <f>Seeing_vs_contrast!C339</f>
        <v>0.3151437465665629</v>
      </c>
      <c r="V332">
        <f>Seeing_vs_contrast!D339*180/PI()</f>
        <v>87.07173109509294</v>
      </c>
      <c r="W332">
        <f>V332*Seeing_vs_contrast!$U$24/360</f>
        <v>0.24944236964346314</v>
      </c>
      <c r="X332">
        <f>Seeing_vs_contrast!N339</f>
        <v>0</v>
      </c>
      <c r="Y332" t="e">
        <f>W332/X332*$T$2</f>
        <v>#DIV/0!</v>
      </c>
    </row>
    <row r="333" spans="1:25" ht="12">
      <c r="A333">
        <v>331</v>
      </c>
      <c r="B333" s="9"/>
      <c r="C333" s="9"/>
      <c r="E333" s="9"/>
      <c r="F333" s="9"/>
      <c r="H333">
        <f>B333-E333</f>
        <v>0</v>
      </c>
      <c r="I333">
        <f>C333-F333</f>
        <v>0</v>
      </c>
      <c r="K333">
        <f>STDEV(H332:H357)</f>
        <v>0</v>
      </c>
      <c r="L333">
        <f>STDEV(I332:I357)</f>
        <v>0</v>
      </c>
      <c r="N333">
        <v>330</v>
      </c>
      <c r="O333">
        <v>1333.1</v>
      </c>
      <c r="P333">
        <v>2739</v>
      </c>
      <c r="Q333">
        <v>104</v>
      </c>
      <c r="R333">
        <v>755.6</v>
      </c>
      <c r="S333">
        <v>1697</v>
      </c>
      <c r="U333" s="62">
        <f>Seeing_vs_contrast!C340</f>
        <v>0.167185497161692</v>
      </c>
      <c r="V333">
        <f>Seeing_vs_contrast!D340*180/PI()</f>
        <v>108.36785424068178</v>
      </c>
      <c r="W333">
        <f>V333*Seeing_vs_contrast!$U$24/360</f>
        <v>0.3104513257632532</v>
      </c>
      <c r="X333">
        <f>Seeing_vs_contrast!N340</f>
        <v>0</v>
      </c>
      <c r="Y333" t="e">
        <f>W333/X333*$T$2</f>
        <v>#DIV/0!</v>
      </c>
    </row>
    <row r="334" spans="1:25" ht="12">
      <c r="A334">
        <v>332</v>
      </c>
      <c r="B334" s="9"/>
      <c r="C334" s="9"/>
      <c r="E334" s="9"/>
      <c r="F334" s="9"/>
      <c r="H334">
        <f>B334-E334</f>
        <v>0</v>
      </c>
      <c r="I334">
        <f>C334-F334</f>
        <v>0</v>
      </c>
      <c r="K334">
        <f>STDEV(H333:H358)</f>
        <v>0</v>
      </c>
      <c r="L334">
        <f>STDEV(I333:I358)</f>
        <v>0</v>
      </c>
      <c r="N334">
        <v>331</v>
      </c>
      <c r="O334">
        <v>3025.7</v>
      </c>
      <c r="P334">
        <v>5993</v>
      </c>
      <c r="Q334">
        <v>390</v>
      </c>
      <c r="R334">
        <v>1465.4</v>
      </c>
      <c r="S334">
        <v>3865</v>
      </c>
      <c r="U334" s="62">
        <f>Seeing_vs_contrast!C341</f>
        <v>0.3658060184337423</v>
      </c>
      <c r="V334">
        <f>Seeing_vs_contrast!D341*180/PI()</f>
        <v>81.2571359099398</v>
      </c>
      <c r="W334">
        <f>V334*Seeing_vs_contrast!$U$24/360</f>
        <v>0.23278476581199634</v>
      </c>
      <c r="X334">
        <f>Seeing_vs_contrast!N341</f>
        <v>0</v>
      </c>
      <c r="Y334" t="e">
        <f>W334/X334*$T$2</f>
        <v>#DIV/0!</v>
      </c>
    </row>
    <row r="335" spans="1:25" ht="12">
      <c r="A335">
        <v>333</v>
      </c>
      <c r="B335" s="9"/>
      <c r="C335" s="9"/>
      <c r="E335" s="9"/>
      <c r="F335" s="9"/>
      <c r="H335">
        <f>B335-E335</f>
        <v>0</v>
      </c>
      <c r="I335">
        <f>C335-F335</f>
        <v>0</v>
      </c>
      <c r="K335">
        <f>STDEV(H334:H359)</f>
        <v>0</v>
      </c>
      <c r="L335">
        <f>STDEV(I334:I359)</f>
        <v>0</v>
      </c>
      <c r="N335">
        <v>332</v>
      </c>
      <c r="O335">
        <v>1412.4</v>
      </c>
      <c r="P335">
        <v>2994</v>
      </c>
      <c r="Q335">
        <v>226</v>
      </c>
      <c r="R335">
        <v>731</v>
      </c>
      <c r="S335">
        <v>1709</v>
      </c>
      <c r="U335" s="62">
        <f>Seeing_vs_contrast!C342</f>
        <v>0.18275041201245193</v>
      </c>
      <c r="V335">
        <f>Seeing_vs_contrast!D342*180/PI()</f>
        <v>105.63682165272871</v>
      </c>
      <c r="W335">
        <f>V335*Seeing_vs_contrast!$U$24/360</f>
        <v>0.30262748636389014</v>
      </c>
      <c r="X335">
        <f>Seeing_vs_contrast!N342</f>
        <v>0</v>
      </c>
      <c r="Y335" t="e">
        <f>W335/X335*$T$2</f>
        <v>#DIV/0!</v>
      </c>
    </row>
    <row r="336" spans="1:25" ht="12">
      <c r="A336">
        <v>334</v>
      </c>
      <c r="B336" s="9"/>
      <c r="C336" s="9"/>
      <c r="E336" s="9"/>
      <c r="F336" s="9"/>
      <c r="H336">
        <f>B336-E336</f>
        <v>0</v>
      </c>
      <c r="I336">
        <f>C336-F336</f>
        <v>0</v>
      </c>
      <c r="K336">
        <f>STDEV(H335:H360)</f>
        <v>0</v>
      </c>
      <c r="L336">
        <f>STDEV(I335:I360)</f>
        <v>0</v>
      </c>
      <c r="N336">
        <v>333</v>
      </c>
      <c r="O336">
        <v>981.9</v>
      </c>
      <c r="P336">
        <v>2426</v>
      </c>
      <c r="Q336">
        <v>79</v>
      </c>
      <c r="R336">
        <v>635.5</v>
      </c>
      <c r="S336">
        <v>1182</v>
      </c>
      <c r="U336" s="62">
        <f>Seeing_vs_contrast!C343</f>
        <v>0.14808032716840627</v>
      </c>
      <c r="V336">
        <f>Seeing_vs_contrast!D343*180/PI()</f>
        <v>111.98358313579739</v>
      </c>
      <c r="W336">
        <f>V336*Seeing_vs_contrast!$U$24/360</f>
        <v>0.3208096357709062</v>
      </c>
      <c r="X336">
        <f>Seeing_vs_contrast!N343</f>
        <v>0</v>
      </c>
      <c r="Y336" t="e">
        <f>W336/X336*$T$2</f>
        <v>#DIV/0!</v>
      </c>
    </row>
    <row r="337" spans="1:25" ht="12">
      <c r="A337">
        <v>335</v>
      </c>
      <c r="B337" s="9"/>
      <c r="C337" s="9"/>
      <c r="E337" s="9"/>
      <c r="F337" s="61"/>
      <c r="H337">
        <f>B337-E337</f>
        <v>0</v>
      </c>
      <c r="I337">
        <f>C337-F337</f>
        <v>0</v>
      </c>
      <c r="K337">
        <f>STDEV(H336:H361)</f>
        <v>0</v>
      </c>
      <c r="L337">
        <f>STDEV(I336:I361)</f>
        <v>0</v>
      </c>
      <c r="N337">
        <v>334</v>
      </c>
      <c r="O337">
        <v>3783.5</v>
      </c>
      <c r="P337">
        <v>7404</v>
      </c>
      <c r="Q337">
        <v>503</v>
      </c>
      <c r="R337">
        <v>1804.5</v>
      </c>
      <c r="S337">
        <v>4811</v>
      </c>
      <c r="U337" s="62">
        <f>Seeing_vs_contrast!C344</f>
        <v>0.45193188060794726</v>
      </c>
      <c r="V337">
        <f>Seeing_vs_contrast!D344*180/PI()</f>
        <v>72.21195178354719</v>
      </c>
      <c r="W337">
        <f>V337*Seeing_vs_contrast!$U$24/360</f>
        <v>0.20687219770324114</v>
      </c>
      <c r="X337">
        <f>Seeing_vs_contrast!N344</f>
        <v>0</v>
      </c>
      <c r="Y337" t="e">
        <f>W337/X337*$T$2</f>
        <v>#DIV/0!</v>
      </c>
    </row>
    <row r="338" spans="1:25" ht="12">
      <c r="A338">
        <v>336</v>
      </c>
      <c r="B338" s="9"/>
      <c r="C338" s="9"/>
      <c r="E338" s="9"/>
      <c r="F338" s="9"/>
      <c r="H338">
        <f>B338-E338</f>
        <v>0</v>
      </c>
      <c r="I338">
        <f>C338-F338</f>
        <v>0</v>
      </c>
      <c r="K338">
        <f>STDEV(H337:H362)</f>
        <v>0</v>
      </c>
      <c r="L338">
        <f>STDEV(I337:I362)</f>
        <v>0</v>
      </c>
      <c r="N338">
        <v>335</v>
      </c>
      <c r="O338">
        <v>2674.7</v>
      </c>
      <c r="P338">
        <v>5253</v>
      </c>
      <c r="Q338">
        <v>471</v>
      </c>
      <c r="R338">
        <v>1247.4</v>
      </c>
      <c r="S338">
        <v>3333</v>
      </c>
      <c r="U338" s="62">
        <f>Seeing_vs_contrast!C345</f>
        <v>0.3206372459256546</v>
      </c>
      <c r="V338">
        <f>Seeing_vs_contrast!D345*180/PI()</f>
        <v>86.41772088623233</v>
      </c>
      <c r="W338">
        <f>V338*Seeing_vs_contrast!$U$24/360</f>
        <v>0.2475687666472043</v>
      </c>
      <c r="X338">
        <f>Seeing_vs_contrast!N345</f>
        <v>0</v>
      </c>
      <c r="Y338" t="e">
        <f>W338/X338*$T$2</f>
        <v>#DIV/0!</v>
      </c>
    </row>
    <row r="339" spans="1:25" ht="12">
      <c r="A339">
        <v>337</v>
      </c>
      <c r="B339" s="9"/>
      <c r="C339" s="61"/>
      <c r="E339" s="9"/>
      <c r="F339" s="9"/>
      <c r="H339">
        <f>B339-E339</f>
        <v>0</v>
      </c>
      <c r="I339">
        <f>C339-F339</f>
        <v>0</v>
      </c>
      <c r="K339">
        <f>STDEV(H338:H363)</f>
        <v>0</v>
      </c>
      <c r="L339">
        <f>STDEV(I338:I363)</f>
        <v>0</v>
      </c>
      <c r="N339">
        <v>336</v>
      </c>
      <c r="O339">
        <v>1862.4</v>
      </c>
      <c r="P339">
        <v>3685</v>
      </c>
      <c r="Q339">
        <v>330</v>
      </c>
      <c r="R339">
        <v>881.6</v>
      </c>
      <c r="S339">
        <v>2324</v>
      </c>
      <c r="U339" s="62">
        <f>Seeing_vs_contrast!C346</f>
        <v>0.22492827931392298</v>
      </c>
      <c r="V339">
        <f>Seeing_vs_contrast!D346*180/PI()</f>
        <v>98.97333672355772</v>
      </c>
      <c r="W339">
        <f>V339*Seeing_vs_contrast!$U$24/360</f>
        <v>0.28353799026784215</v>
      </c>
      <c r="X339">
        <f>Seeing_vs_contrast!N346</f>
        <v>0</v>
      </c>
      <c r="Y339" t="e">
        <f>W339/X339*$T$2</f>
        <v>#DIV/0!</v>
      </c>
    </row>
    <row r="340" spans="1:25" ht="12">
      <c r="A340">
        <v>338</v>
      </c>
      <c r="B340" s="9"/>
      <c r="C340" s="9"/>
      <c r="E340" s="9"/>
      <c r="F340" s="9"/>
      <c r="H340">
        <f>B340-E340</f>
        <v>0</v>
      </c>
      <c r="I340">
        <f>C340-F340</f>
        <v>0</v>
      </c>
      <c r="K340">
        <f>STDEV(H339:H364)</f>
        <v>0</v>
      </c>
      <c r="L340">
        <f>STDEV(I339:I364)</f>
        <v>0</v>
      </c>
      <c r="N340">
        <v>337</v>
      </c>
      <c r="O340">
        <v>3125.1</v>
      </c>
      <c r="P340">
        <v>6190</v>
      </c>
      <c r="Q340">
        <v>494</v>
      </c>
      <c r="R340">
        <v>1473.4</v>
      </c>
      <c r="S340">
        <v>3863</v>
      </c>
      <c r="U340" s="62">
        <f>Seeing_vs_contrast!C347</f>
        <v>0.37783067814197646</v>
      </c>
      <c r="V340">
        <f>Seeing_vs_contrast!D347*180/PI()</f>
        <v>79.93979455239162</v>
      </c>
      <c r="W340">
        <f>V340*Seeing_vs_contrast!$U$24/360</f>
        <v>0.2290108572687369</v>
      </c>
      <c r="X340">
        <f>Seeing_vs_contrast!N347</f>
        <v>0</v>
      </c>
      <c r="Y340" t="e">
        <f>W340/X340*$T$2</f>
        <v>#DIV/0!</v>
      </c>
    </row>
    <row r="341" spans="1:25" ht="12">
      <c r="A341">
        <v>339</v>
      </c>
      <c r="B341" s="9"/>
      <c r="C341" s="9"/>
      <c r="E341" s="9"/>
      <c r="F341" s="9"/>
      <c r="H341">
        <f>B341-E341</f>
        <v>0</v>
      </c>
      <c r="I341">
        <f>C341-F341</f>
        <v>0</v>
      </c>
      <c r="K341">
        <f>STDEV(H340:H365)</f>
        <v>0</v>
      </c>
      <c r="L341">
        <f>STDEV(I340:I365)</f>
        <v>0</v>
      </c>
      <c r="N341">
        <v>338</v>
      </c>
      <c r="O341">
        <v>1134.5</v>
      </c>
      <c r="P341">
        <v>2351</v>
      </c>
      <c r="Q341">
        <v>78</v>
      </c>
      <c r="R341">
        <v>628.7</v>
      </c>
      <c r="S341">
        <v>1514</v>
      </c>
      <c r="U341" s="62">
        <f>Seeing_vs_contrast!C348</f>
        <v>0.14350241103582984</v>
      </c>
      <c r="V341">
        <f>Seeing_vs_contrast!D348*180/PI()</f>
        <v>112.90041229554548</v>
      </c>
      <c r="W341">
        <f>V341*Seeing_vs_contrast!$U$24/360</f>
        <v>0.32343616030750955</v>
      </c>
      <c r="X341">
        <f>Seeing_vs_contrast!N348</f>
        <v>0</v>
      </c>
      <c r="Y341" t="e">
        <f>W341/X341*$T$2</f>
        <v>#DIV/0!</v>
      </c>
    </row>
    <row r="342" spans="1:25" ht="12">
      <c r="A342">
        <v>340</v>
      </c>
      <c r="B342" s="9"/>
      <c r="C342" s="9"/>
      <c r="E342" s="9"/>
      <c r="F342" s="61"/>
      <c r="H342">
        <f>B342-E342</f>
        <v>0</v>
      </c>
      <c r="I342">
        <f>C342-F342</f>
        <v>0</v>
      </c>
      <c r="K342">
        <f>STDEV(H341:H366)</f>
        <v>0</v>
      </c>
      <c r="L342">
        <f>STDEV(I341:I366)</f>
        <v>0</v>
      </c>
      <c r="N342">
        <v>339</v>
      </c>
      <c r="O342">
        <v>1624.1</v>
      </c>
      <c r="P342">
        <v>3447</v>
      </c>
      <c r="Q342">
        <v>210</v>
      </c>
      <c r="R342">
        <v>847.3</v>
      </c>
      <c r="S342">
        <v>2023</v>
      </c>
      <c r="U342" s="62">
        <f>Seeing_vs_contrast!C349</f>
        <v>0.2104010254532137</v>
      </c>
      <c r="V342">
        <f>Seeing_vs_contrast!D349*180/PI()</f>
        <v>101.16364289130775</v>
      </c>
      <c r="W342">
        <f>V342*Seeing_vs_contrast!$U$24/360</f>
        <v>0.289812761124661</v>
      </c>
      <c r="X342">
        <f>Seeing_vs_contrast!N349</f>
        <v>0</v>
      </c>
      <c r="Y342" t="e">
        <f>W342/X342*$T$2</f>
        <v>#DIV/0!</v>
      </c>
    </row>
    <row r="343" spans="1:25" ht="12">
      <c r="A343">
        <v>341</v>
      </c>
      <c r="B343" s="9"/>
      <c r="C343" s="9"/>
      <c r="E343" s="9"/>
      <c r="F343" s="61"/>
      <c r="H343">
        <f>B343-E343</f>
        <v>0</v>
      </c>
      <c r="I343">
        <f>C343-F343</f>
        <v>0</v>
      </c>
      <c r="K343">
        <f>STDEV(H342:H367)</f>
        <v>0</v>
      </c>
      <c r="L343">
        <f>STDEV(I342:I367)</f>
        <v>0</v>
      </c>
      <c r="N343">
        <v>340</v>
      </c>
      <c r="O343">
        <v>3278.8</v>
      </c>
      <c r="P343">
        <v>6442</v>
      </c>
      <c r="Q343">
        <v>574</v>
      </c>
      <c r="R343">
        <v>1524.2</v>
      </c>
      <c r="S343">
        <v>3996</v>
      </c>
      <c r="U343" s="62">
        <f>Seeing_vs_contrast!C350</f>
        <v>0.39321247634743334</v>
      </c>
      <c r="V343">
        <f>Seeing_vs_contrast!D350*180/PI()</f>
        <v>78.28394968870498</v>
      </c>
      <c r="W343">
        <f>V343*Seeing_vs_contrast!$U$24/360</f>
        <v>0.22426720670195463</v>
      </c>
      <c r="X343">
        <f>Seeing_vs_contrast!N350</f>
        <v>0</v>
      </c>
      <c r="Y343" t="e">
        <f>W343/X343*$T$2</f>
        <v>#DIV/0!</v>
      </c>
    </row>
    <row r="344" spans="1:25" ht="12">
      <c r="A344">
        <v>342</v>
      </c>
      <c r="B344" s="9"/>
      <c r="C344" s="9"/>
      <c r="E344" s="9"/>
      <c r="F344" s="61"/>
      <c r="H344">
        <f>B344-E344</f>
        <v>0</v>
      </c>
      <c r="I344">
        <f>C344-F344</f>
        <v>0</v>
      </c>
      <c r="K344">
        <f>STDEV(H343:H368)</f>
        <v>0</v>
      </c>
      <c r="L344">
        <f>STDEV(I343:I368)</f>
        <v>0</v>
      </c>
      <c r="N344">
        <v>341</v>
      </c>
      <c r="O344">
        <v>3114.3</v>
      </c>
      <c r="P344">
        <v>6168</v>
      </c>
      <c r="Q344">
        <v>543</v>
      </c>
      <c r="R344">
        <v>1462.4</v>
      </c>
      <c r="S344">
        <v>3893</v>
      </c>
      <c r="U344" s="62">
        <f>Seeing_vs_contrast!C351</f>
        <v>0.37648782274308734</v>
      </c>
      <c r="V344">
        <f>Seeing_vs_contrast!D351*180/PI()</f>
        <v>80.0858744828047</v>
      </c>
      <c r="W344">
        <f>V344*Seeing_vs_contrast!$U$24/360</f>
        <v>0.22942934583605157</v>
      </c>
      <c r="X344">
        <f>Seeing_vs_contrast!N351</f>
        <v>0</v>
      </c>
      <c r="Y344" t="e">
        <f>W344/X344*$T$2</f>
        <v>#DIV/0!</v>
      </c>
    </row>
    <row r="345" spans="1:25" ht="12">
      <c r="A345">
        <v>343</v>
      </c>
      <c r="B345" s="9"/>
      <c r="C345" s="61"/>
      <c r="E345" s="9"/>
      <c r="F345" s="61"/>
      <c r="H345">
        <f>B345-E345</f>
        <v>0</v>
      </c>
      <c r="I345">
        <f>C345-F345</f>
        <v>0</v>
      </c>
      <c r="K345">
        <f>STDEV(H344:H369)</f>
        <v>0</v>
      </c>
      <c r="L345">
        <f>STDEV(I344:I369)</f>
        <v>0</v>
      </c>
      <c r="N345">
        <v>342</v>
      </c>
      <c r="O345">
        <v>1400.8</v>
      </c>
      <c r="P345">
        <v>2655</v>
      </c>
      <c r="Q345">
        <v>259</v>
      </c>
      <c r="R345">
        <v>605.6</v>
      </c>
      <c r="S345">
        <v>1716</v>
      </c>
      <c r="U345" s="62">
        <f>Seeing_vs_contrast!C352</f>
        <v>0.16205823109320638</v>
      </c>
      <c r="V345">
        <f>Seeing_vs_contrast!D352*180/PI()</f>
        <v>109.30736061164059</v>
      </c>
      <c r="W345">
        <f>V345*Seeing_vs_contrast!$U$24/360</f>
        <v>0.3131428157855562</v>
      </c>
      <c r="X345">
        <f>Seeing_vs_contrast!N352</f>
        <v>0</v>
      </c>
      <c r="Y345" t="e">
        <f>W345/X345*$T$2</f>
        <v>#DIV/0!</v>
      </c>
    </row>
    <row r="346" spans="1:25" ht="12">
      <c r="A346">
        <v>344</v>
      </c>
      <c r="B346" s="9"/>
      <c r="C346" s="9"/>
      <c r="E346" s="9"/>
      <c r="F346" s="61"/>
      <c r="H346">
        <f>B346-E346</f>
        <v>0</v>
      </c>
      <c r="I346">
        <f>C346-F346</f>
        <v>0</v>
      </c>
      <c r="K346">
        <f>STDEV(H345:H370)</f>
        <v>0</v>
      </c>
      <c r="L346">
        <f>STDEV(I345:I370)</f>
        <v>0</v>
      </c>
      <c r="N346">
        <v>343</v>
      </c>
      <c r="O346">
        <v>1351.4</v>
      </c>
      <c r="P346">
        <v>2684</v>
      </c>
      <c r="Q346">
        <v>162</v>
      </c>
      <c r="R346">
        <v>662.8</v>
      </c>
      <c r="S346">
        <v>1713</v>
      </c>
      <c r="U346" s="62">
        <f>Seeing_vs_contrast!C353</f>
        <v>0.16382835866446926</v>
      </c>
      <c r="V346">
        <f>Seeing_vs_contrast!D353*180/PI()</f>
        <v>108.98060895126751</v>
      </c>
      <c r="W346">
        <f>V346*Seeing_vs_contrast!$U$24/360</f>
        <v>0.3122067403518499</v>
      </c>
      <c r="X346">
        <f>Seeing_vs_contrast!N353</f>
        <v>0</v>
      </c>
      <c r="Y346" t="e">
        <f>W346/X346*$T$2</f>
        <v>#DIV/0!</v>
      </c>
    </row>
    <row r="347" spans="1:25" ht="12">
      <c r="A347">
        <v>345</v>
      </c>
      <c r="B347" s="9"/>
      <c r="C347" s="9"/>
      <c r="E347" s="9"/>
      <c r="F347" s="61"/>
      <c r="H347">
        <f>B347-E347</f>
        <v>0</v>
      </c>
      <c r="I347">
        <f>C347-F347</f>
        <v>0</v>
      </c>
      <c r="K347">
        <f>STDEV(H346:H371)</f>
        <v>0</v>
      </c>
      <c r="L347">
        <f>STDEV(I346:I371)</f>
        <v>0</v>
      </c>
      <c r="N347">
        <v>344</v>
      </c>
      <c r="O347">
        <v>5235.1</v>
      </c>
      <c r="P347">
        <v>10137</v>
      </c>
      <c r="Q347">
        <v>781</v>
      </c>
      <c r="R347">
        <v>2436.4</v>
      </c>
      <c r="S347">
        <v>6600</v>
      </c>
      <c r="U347" s="62">
        <f>Seeing_vs_contrast!C354</f>
        <v>0.6187511444790331</v>
      </c>
      <c r="V347">
        <f>Seeing_vs_contrast!D354*180/PI()</f>
        <v>56.14121717412244</v>
      </c>
      <c r="W347">
        <f>V347*Seeing_vs_contrast!$U$24/360</f>
        <v>0.1608328911169495</v>
      </c>
      <c r="X347">
        <f>Seeing_vs_contrast!N354</f>
        <v>0</v>
      </c>
      <c r="Y347" t="e">
        <f>W347/X347*$T$2</f>
        <v>#DIV/0!</v>
      </c>
    </row>
    <row r="348" spans="1:25" ht="12">
      <c r="A348">
        <v>346</v>
      </c>
      <c r="B348" s="9"/>
      <c r="C348" s="61"/>
      <c r="E348" s="61"/>
      <c r="F348" s="61"/>
      <c r="H348">
        <f>B348-E348</f>
        <v>0</v>
      </c>
      <c r="I348">
        <f>C348-F348</f>
        <v>0</v>
      </c>
      <c r="K348">
        <f>STDEV(H347:H372)</f>
        <v>0</v>
      </c>
      <c r="L348">
        <f>STDEV(I347:I372)</f>
        <v>0</v>
      </c>
      <c r="N348">
        <v>345</v>
      </c>
      <c r="O348">
        <v>4975.7</v>
      </c>
      <c r="P348">
        <v>9744</v>
      </c>
      <c r="Q348">
        <v>856</v>
      </c>
      <c r="R348">
        <v>2318.7</v>
      </c>
      <c r="S348">
        <v>6177</v>
      </c>
      <c r="U348" s="62">
        <f>Seeing_vs_contrast!C355</f>
        <v>0.5947628639443325</v>
      </c>
      <c r="V348">
        <f>Seeing_vs_contrast!D355*180/PI()</f>
        <v>58.40756049136858</v>
      </c>
      <c r="W348">
        <f>V348*Seeing_vs_contrast!$U$24/360</f>
        <v>0.16732549256600196</v>
      </c>
      <c r="X348">
        <f>Seeing_vs_contrast!N355</f>
        <v>0</v>
      </c>
      <c r="Y348" t="e">
        <f>W348/X348*$T$2</f>
        <v>#DIV/0!</v>
      </c>
    </row>
    <row r="349" spans="1:25" ht="12">
      <c r="A349">
        <v>347</v>
      </c>
      <c r="B349" s="9"/>
      <c r="C349" s="61"/>
      <c r="E349" s="9"/>
      <c r="F349" s="61"/>
      <c r="H349">
        <f>B349-E349</f>
        <v>0</v>
      </c>
      <c r="I349">
        <f>C349-F349</f>
        <v>0</v>
      </c>
      <c r="K349">
        <f>STDEV(H348:H373)</f>
        <v>0</v>
      </c>
      <c r="L349">
        <f>STDEV(I348:I373)</f>
        <v>0</v>
      </c>
      <c r="N349">
        <v>346</v>
      </c>
      <c r="O349">
        <v>1249.9</v>
      </c>
      <c r="P349">
        <v>2812</v>
      </c>
      <c r="Q349">
        <v>180</v>
      </c>
      <c r="R349">
        <v>690</v>
      </c>
      <c r="S349">
        <v>1532</v>
      </c>
      <c r="U349" s="62">
        <f>Seeing_vs_contrast!C356</f>
        <v>0.17164133553073307</v>
      </c>
      <c r="V349">
        <f>Seeing_vs_contrast!D356*180/PI()</f>
        <v>107.56809923277756</v>
      </c>
      <c r="W349">
        <f>V349*Seeing_vs_contrast!$U$24/360</f>
        <v>0.30816019428123426</v>
      </c>
      <c r="X349">
        <f>Seeing_vs_contrast!N356</f>
        <v>0</v>
      </c>
      <c r="Y349" t="e">
        <f>W349/X349*$T$2</f>
        <v>#DIV/0!</v>
      </c>
    </row>
    <row r="350" spans="1:25" ht="12">
      <c r="A350">
        <v>348</v>
      </c>
      <c r="B350" s="9"/>
      <c r="C350" s="61"/>
      <c r="E350" s="9"/>
      <c r="F350" s="9"/>
      <c r="H350">
        <f>B350-E350</f>
        <v>0</v>
      </c>
      <c r="I350">
        <f>C350-F350</f>
        <v>0</v>
      </c>
      <c r="K350">
        <f>STDEV(H349:H374)</f>
        <v>0</v>
      </c>
      <c r="L350">
        <f>STDEV(I349:I374)</f>
        <v>0</v>
      </c>
      <c r="N350">
        <v>347</v>
      </c>
      <c r="O350">
        <v>4356</v>
      </c>
      <c r="P350">
        <v>8434</v>
      </c>
      <c r="Q350">
        <v>640</v>
      </c>
      <c r="R350">
        <v>2031.6</v>
      </c>
      <c r="S350">
        <v>5482</v>
      </c>
      <c r="U350" s="62">
        <f>Seeing_vs_contrast!C357</f>
        <v>0.5148019288286638</v>
      </c>
      <c r="V350">
        <f>Seeing_vs_contrast!D357*180/PI()</f>
        <v>66.02567631096363</v>
      </c>
      <c r="W350">
        <f>V350*Seeing_vs_contrast!$U$24/360</f>
        <v>0.18914980728167935</v>
      </c>
      <c r="X350">
        <f>Seeing_vs_contrast!N357</f>
        <v>0</v>
      </c>
      <c r="Y350" t="e">
        <f>W350/X350*$T$2</f>
        <v>#DIV/0!</v>
      </c>
    </row>
    <row r="351" spans="1:25" ht="12">
      <c r="A351">
        <v>349</v>
      </c>
      <c r="B351" s="9"/>
      <c r="C351" s="61"/>
      <c r="E351" s="9"/>
      <c r="F351" s="9"/>
      <c r="H351">
        <f>B351-E351</f>
        <v>0</v>
      </c>
      <c r="I351">
        <f>C351-F351</f>
        <v>0</v>
      </c>
      <c r="K351">
        <f>STDEV(H350:H375)</f>
        <v>0</v>
      </c>
      <c r="L351">
        <f>STDEV(I350:I375)</f>
        <v>0</v>
      </c>
      <c r="N351">
        <v>348</v>
      </c>
      <c r="O351">
        <v>2102.3</v>
      </c>
      <c r="P351">
        <v>4436</v>
      </c>
      <c r="Q351">
        <v>179</v>
      </c>
      <c r="R351">
        <v>1134.9</v>
      </c>
      <c r="S351">
        <v>2732</v>
      </c>
      <c r="U351" s="62">
        <f>Seeing_vs_contrast!C358</f>
        <v>0.27076847952145516</v>
      </c>
      <c r="V351">
        <f>Seeing_vs_contrast!D358*180/PI()</f>
        <v>92.61703318872503</v>
      </c>
      <c r="W351">
        <f>V351*Seeing_vs_contrast!$U$24/360</f>
        <v>0.26532850487044957</v>
      </c>
      <c r="X351">
        <f>Seeing_vs_contrast!N358</f>
        <v>0</v>
      </c>
      <c r="Y351" t="e">
        <f>W351/X351*$T$2</f>
        <v>#DIV/0!</v>
      </c>
    </row>
    <row r="352" spans="1:25" ht="12">
      <c r="A352">
        <v>350</v>
      </c>
      <c r="B352" s="9"/>
      <c r="C352" s="61"/>
      <c r="E352" s="9"/>
      <c r="F352" s="9"/>
      <c r="H352">
        <f>B352-E352</f>
        <v>0</v>
      </c>
      <c r="I352">
        <f>C352-F352</f>
        <v>0</v>
      </c>
      <c r="K352">
        <f>STDEV(H351:H376)</f>
        <v>0</v>
      </c>
      <c r="L352">
        <f>STDEV(I351:I376)</f>
        <v>0</v>
      </c>
      <c r="N352">
        <v>349</v>
      </c>
      <c r="O352">
        <v>1106.1</v>
      </c>
      <c r="P352">
        <v>2082</v>
      </c>
      <c r="Q352">
        <v>153</v>
      </c>
      <c r="R352">
        <v>496.2</v>
      </c>
      <c r="S352">
        <v>1403</v>
      </c>
      <c r="U352" s="62">
        <f>Seeing_vs_contrast!C359</f>
        <v>0.12708295184032228</v>
      </c>
      <c r="V352">
        <f>Seeing_vs_contrast!D359*180/PI()</f>
        <v>116.3799918784098</v>
      </c>
      <c r="W352">
        <f>V352*Seeing_vs_contrast!$U$24/360</f>
        <v>0.3334044309000027</v>
      </c>
      <c r="X352">
        <f>Seeing_vs_contrast!N359</f>
        <v>0</v>
      </c>
      <c r="Y352" t="e">
        <f>W352/X352*$T$2</f>
        <v>#DIV/0!</v>
      </c>
    </row>
    <row r="353" spans="1:25" ht="12">
      <c r="A353">
        <v>351</v>
      </c>
      <c r="B353" s="9"/>
      <c r="C353" s="9"/>
      <c r="E353" s="9"/>
      <c r="F353" s="61"/>
      <c r="H353">
        <f>B353-E353</f>
        <v>0</v>
      </c>
      <c r="I353">
        <f>C353-F353</f>
        <v>0</v>
      </c>
      <c r="K353">
        <f>STDEV(H352:H377)</f>
        <v>0</v>
      </c>
      <c r="L353">
        <f>STDEV(I352:I377)</f>
        <v>0</v>
      </c>
      <c r="N353">
        <v>350</v>
      </c>
      <c r="O353">
        <v>804.5</v>
      </c>
      <c r="P353">
        <v>1725</v>
      </c>
      <c r="Q353" s="63" t="s">
        <v>78</v>
      </c>
      <c r="R353">
        <v>471.8</v>
      </c>
      <c r="S353">
        <v>1068</v>
      </c>
      <c r="U353" s="62">
        <f>Seeing_vs_contrast!C360</f>
        <v>0.10529207104925838</v>
      </c>
      <c r="V353">
        <f>Seeing_vs_contrast!D360*180/PI()</f>
        <v>121.5701725858852</v>
      </c>
      <c r="W353">
        <f>V353*Seeing_vs_contrast!$U$24/360</f>
        <v>0.3482732173392724</v>
      </c>
      <c r="X353">
        <f>Seeing_vs_contrast!N360</f>
        <v>0</v>
      </c>
      <c r="Y353" t="e">
        <f>W353/X353*$T$2</f>
        <v>#DIV/0!</v>
      </c>
    </row>
    <row r="354" spans="1:25" ht="12">
      <c r="A354">
        <v>352</v>
      </c>
      <c r="B354" s="9"/>
      <c r="C354" s="61"/>
      <c r="E354" s="9"/>
      <c r="F354" s="61"/>
      <c r="H354">
        <f>B354-E354</f>
        <v>0</v>
      </c>
      <c r="I354">
        <f>C354-F354</f>
        <v>0</v>
      </c>
      <c r="K354">
        <f>STDEV(H353:H378)</f>
        <v>0</v>
      </c>
      <c r="L354">
        <f>STDEV(I353:I378)</f>
        <v>0</v>
      </c>
      <c r="N354">
        <v>351</v>
      </c>
      <c r="O354">
        <v>3713.8</v>
      </c>
      <c r="P354">
        <v>7389</v>
      </c>
      <c r="Q354">
        <v>643</v>
      </c>
      <c r="R354">
        <v>1760.4</v>
      </c>
      <c r="S354">
        <v>4578</v>
      </c>
      <c r="U354" s="62">
        <f>Seeing_vs_contrast!C361</f>
        <v>0.45101629738143195</v>
      </c>
      <c r="V354">
        <f>Seeing_vs_contrast!D361*180/PI()</f>
        <v>72.30408672382627</v>
      </c>
      <c r="W354">
        <f>V354*Seeing_vs_contrast!$U$24/360</f>
        <v>0.20713614511236147</v>
      </c>
      <c r="X354">
        <f>Seeing_vs_contrast!N361</f>
        <v>0</v>
      </c>
      <c r="Y354" t="e">
        <f>W354/X354*$T$2</f>
        <v>#DIV/0!</v>
      </c>
    </row>
    <row r="355" spans="1:25" ht="12">
      <c r="A355">
        <v>353</v>
      </c>
      <c r="B355" s="9"/>
      <c r="C355" s="61"/>
      <c r="E355" s="9"/>
      <c r="F355" s="61"/>
      <c r="H355">
        <f>B355-E355</f>
        <v>0</v>
      </c>
      <c r="I355">
        <f>C355-F355</f>
        <v>0</v>
      </c>
      <c r="K355">
        <f>STDEV(H354:H379)</f>
        <v>0</v>
      </c>
      <c r="L355">
        <f>STDEV(I354:I379)</f>
        <v>0</v>
      </c>
      <c r="N355">
        <v>352</v>
      </c>
      <c r="O355">
        <v>399.9</v>
      </c>
      <c r="P355">
        <v>808</v>
      </c>
      <c r="Q355">
        <v>111</v>
      </c>
      <c r="R355">
        <v>159.2</v>
      </c>
      <c r="S355">
        <v>435</v>
      </c>
      <c r="U355" s="62">
        <f>Seeing_vs_contrast!C362</f>
        <v>0.0493194164682903</v>
      </c>
      <c r="V355">
        <f>Seeing_vs_contrast!D362*180/PI()</f>
        <v>140.56600095837362</v>
      </c>
      <c r="W355">
        <f>V355*Seeing_vs_contrast!$U$24/360</f>
        <v>0.4026923081622074</v>
      </c>
      <c r="X355">
        <f>Seeing_vs_contrast!N362</f>
        <v>0</v>
      </c>
      <c r="Y355" t="e">
        <f>W355/X355*$T$2</f>
        <v>#DIV/0!</v>
      </c>
    </row>
    <row r="356" spans="1:25" ht="12">
      <c r="A356">
        <v>354</v>
      </c>
      <c r="B356" s="9"/>
      <c r="C356" s="61"/>
      <c r="E356" s="9"/>
      <c r="F356" s="9"/>
      <c r="H356">
        <f>B356-E356</f>
        <v>0</v>
      </c>
      <c r="I356">
        <f>C356-F356</f>
        <v>0</v>
      </c>
      <c r="K356">
        <f>STDEV(H355:H380)</f>
        <v>0</v>
      </c>
      <c r="L356">
        <f>STDEV(I355:I380)</f>
        <v>0</v>
      </c>
      <c r="N356">
        <v>353</v>
      </c>
      <c r="O356">
        <v>1824</v>
      </c>
      <c r="P356">
        <v>3937</v>
      </c>
      <c r="Q356">
        <v>157</v>
      </c>
      <c r="R356">
        <v>1010.5</v>
      </c>
      <c r="S356">
        <v>2272</v>
      </c>
      <c r="U356" s="62">
        <f>Seeing_vs_contrast!C363</f>
        <v>0.24031007751937986</v>
      </c>
      <c r="V356">
        <f>Seeing_vs_contrast!D363*180/PI()</f>
        <v>96.75441096054922</v>
      </c>
      <c r="W356">
        <f>V356*Seeing_vs_contrast!$U$24/360</f>
        <v>0.27718123023302343</v>
      </c>
      <c r="X356">
        <f>Seeing_vs_contrast!N363</f>
        <v>0</v>
      </c>
      <c r="Y356" t="e">
        <f>W356/X356*$T$2</f>
        <v>#DIV/0!</v>
      </c>
    </row>
    <row r="357" spans="1:25" ht="12">
      <c r="A357">
        <v>355</v>
      </c>
      <c r="B357" s="9"/>
      <c r="C357" s="61"/>
      <c r="E357" s="9"/>
      <c r="F357" s="9"/>
      <c r="H357">
        <f>B357-E357</f>
        <v>0</v>
      </c>
      <c r="I357">
        <f>C357-F357</f>
        <v>0</v>
      </c>
      <c r="K357">
        <f>STDEV(H356:H381)</f>
        <v>0</v>
      </c>
      <c r="L357">
        <f>STDEV(I356:I381)</f>
        <v>0</v>
      </c>
      <c r="N357">
        <v>354</v>
      </c>
      <c r="O357">
        <v>4066.6</v>
      </c>
      <c r="P357">
        <v>8415</v>
      </c>
      <c r="Q357">
        <v>455</v>
      </c>
      <c r="R357">
        <v>2097.4</v>
      </c>
      <c r="S357">
        <v>5215</v>
      </c>
      <c r="U357" s="62">
        <f>Seeing_vs_contrast!C364</f>
        <v>0.5136421900750778</v>
      </c>
      <c r="V357">
        <f>Seeing_vs_contrast!D364*180/PI()</f>
        <v>66.13771647395427</v>
      </c>
      <c r="W357">
        <f>V357*Seeing_vs_contrast!$U$24/360</f>
        <v>0.18947077900694692</v>
      </c>
      <c r="X357">
        <f>Seeing_vs_contrast!N364</f>
        <v>0</v>
      </c>
      <c r="Y357" t="e">
        <f>W357/X357*$T$2</f>
        <v>#DIV/0!</v>
      </c>
    </row>
    <row r="358" spans="1:25" ht="12">
      <c r="A358">
        <v>356</v>
      </c>
      <c r="B358" s="9"/>
      <c r="C358" s="61"/>
      <c r="E358" s="9"/>
      <c r="F358" s="61"/>
      <c r="H358">
        <f>B358-E358</f>
        <v>0</v>
      </c>
      <c r="I358">
        <f>C358-F358</f>
        <v>0</v>
      </c>
      <c r="K358">
        <f>STDEV(H357:H382)</f>
        <v>0</v>
      </c>
      <c r="L358">
        <f>STDEV(I357:I382)</f>
        <v>0</v>
      </c>
      <c r="N358">
        <v>355</v>
      </c>
      <c r="O358">
        <v>1687.7</v>
      </c>
      <c r="P358">
        <v>3375</v>
      </c>
      <c r="Q358">
        <v>186</v>
      </c>
      <c r="R358">
        <v>847.2</v>
      </c>
      <c r="S358">
        <v>2200</v>
      </c>
      <c r="U358" s="62">
        <f>Seeing_vs_contrast!C365</f>
        <v>0.20600622596594031</v>
      </c>
      <c r="V358">
        <f>Seeing_vs_contrast!D365*180/PI()</f>
        <v>101.84633483821345</v>
      </c>
      <c r="W358">
        <f>V358*Seeing_vs_contrast!$U$24/360</f>
        <v>0.2917685313250569</v>
      </c>
      <c r="X358">
        <f>Seeing_vs_contrast!N365</f>
        <v>0</v>
      </c>
      <c r="Y358" t="e">
        <f>W358/X358*$T$2</f>
        <v>#DIV/0!</v>
      </c>
    </row>
    <row r="359" spans="1:25" ht="12">
      <c r="A359">
        <v>357</v>
      </c>
      <c r="B359" s="9"/>
      <c r="C359" s="61"/>
      <c r="E359" s="9"/>
      <c r="F359" s="9"/>
      <c r="H359">
        <f>B359-E359</f>
        <v>0</v>
      </c>
      <c r="I359">
        <f>C359-F359</f>
        <v>0</v>
      </c>
      <c r="K359">
        <f>STDEV(H358:H383)</f>
        <v>0</v>
      </c>
      <c r="L359">
        <f>STDEV(I358:I383)</f>
        <v>0</v>
      </c>
      <c r="N359">
        <v>356</v>
      </c>
      <c r="O359">
        <v>1269.6</v>
      </c>
      <c r="P359">
        <v>2646</v>
      </c>
      <c r="Q359">
        <v>133</v>
      </c>
      <c r="R359">
        <v>664.3</v>
      </c>
      <c r="S359">
        <v>1658</v>
      </c>
      <c r="U359" s="62">
        <f>Seeing_vs_contrast!C366</f>
        <v>0.1615088811572972</v>
      </c>
      <c r="V359">
        <f>Seeing_vs_contrast!D366*180/PI()</f>
        <v>109.40929213806828</v>
      </c>
      <c r="W359">
        <f>V359*Seeing_vs_contrast!$U$24/360</f>
        <v>0.3134348283730369</v>
      </c>
      <c r="X359">
        <f>Seeing_vs_contrast!N366</f>
        <v>0</v>
      </c>
      <c r="Y359" t="e">
        <f>W359/X359*$T$2</f>
        <v>#DIV/0!</v>
      </c>
    </row>
    <row r="360" spans="1:25" ht="12">
      <c r="A360">
        <v>358</v>
      </c>
      <c r="B360" s="9"/>
      <c r="C360" s="9"/>
      <c r="E360" s="9"/>
      <c r="F360" s="9"/>
      <c r="H360">
        <f>B360-E360</f>
        <v>0</v>
      </c>
      <c r="I360">
        <f>C360-F360</f>
        <v>0</v>
      </c>
      <c r="K360">
        <f>STDEV(H359:H384)</f>
        <v>0</v>
      </c>
      <c r="L360">
        <f>STDEV(I359:I384)</f>
        <v>0</v>
      </c>
      <c r="N360">
        <v>357</v>
      </c>
      <c r="O360">
        <v>715.9</v>
      </c>
      <c r="P360">
        <v>1234</v>
      </c>
      <c r="Q360">
        <v>166</v>
      </c>
      <c r="R360">
        <v>266.4</v>
      </c>
      <c r="S360">
        <v>902</v>
      </c>
      <c r="U360" s="62">
        <f>Seeing_vs_contrast!C367</f>
        <v>0.07532198010132454</v>
      </c>
      <c r="V360">
        <f>Seeing_vs_contrast!D367*180/PI()</f>
        <v>130.30182157951748</v>
      </c>
      <c r="W360">
        <f>V360*Seeing_vs_contrast!$U$24/360</f>
        <v>0.3732875726124885</v>
      </c>
      <c r="X360">
        <f>Seeing_vs_contrast!N367</f>
        <v>0</v>
      </c>
      <c r="Y360" t="e">
        <f>W360/X360*$T$2</f>
        <v>#DIV/0!</v>
      </c>
    </row>
    <row r="361" spans="1:25" ht="12">
      <c r="A361">
        <v>359</v>
      </c>
      <c r="B361" s="9"/>
      <c r="C361" s="61"/>
      <c r="E361" s="9"/>
      <c r="F361" s="9"/>
      <c r="H361">
        <f>B361-E361</f>
        <v>0</v>
      </c>
      <c r="I361">
        <f>C361-F361</f>
        <v>0</v>
      </c>
      <c r="K361">
        <f>STDEV(H360:H385)</f>
        <v>0</v>
      </c>
      <c r="L361">
        <f>STDEV(I360:I385)</f>
        <v>0</v>
      </c>
      <c r="N361">
        <v>358</v>
      </c>
      <c r="O361">
        <v>3895.9</v>
      </c>
      <c r="P361">
        <v>7925</v>
      </c>
      <c r="Q361">
        <v>599</v>
      </c>
      <c r="R361">
        <v>1928.7</v>
      </c>
      <c r="S361">
        <v>4898</v>
      </c>
      <c r="U361" s="62">
        <f>Seeing_vs_contrast!C368</f>
        <v>0.48373313800891166</v>
      </c>
      <c r="V361">
        <f>Seeing_vs_contrast!D368*180/PI()</f>
        <v>69.05136984623314</v>
      </c>
      <c r="W361">
        <f>V361*Seeing_vs_contrast!$U$24/360</f>
        <v>0.19781778890740667</v>
      </c>
      <c r="X361">
        <f>Seeing_vs_contrast!N368</f>
        <v>0</v>
      </c>
      <c r="Y361" t="e">
        <f>W361/X361*$T$2</f>
        <v>#DIV/0!</v>
      </c>
    </row>
    <row r="362" spans="1:25" ht="12">
      <c r="A362">
        <v>360</v>
      </c>
      <c r="B362" s="9"/>
      <c r="C362" s="61"/>
      <c r="E362" s="9"/>
      <c r="F362" s="61"/>
      <c r="H362">
        <f>B362-E362</f>
        <v>0</v>
      </c>
      <c r="I362">
        <f>C362-F362</f>
        <v>0</v>
      </c>
      <c r="K362">
        <f>STDEV(H361:H386)</f>
        <v>0</v>
      </c>
      <c r="L362">
        <f>STDEV(I361:I386)</f>
        <v>0</v>
      </c>
      <c r="N362">
        <v>359</v>
      </c>
      <c r="O362">
        <v>3907.7</v>
      </c>
      <c r="P362">
        <v>7778</v>
      </c>
      <c r="Q362">
        <v>649</v>
      </c>
      <c r="R362">
        <v>1865.8</v>
      </c>
      <c r="S362">
        <v>4892</v>
      </c>
      <c r="U362" s="62">
        <f>Seeing_vs_contrast!C369</f>
        <v>0.47476042238906185</v>
      </c>
      <c r="V362">
        <f>Seeing_vs_contrast!D369*180/PI()</f>
        <v>69.9358291287868</v>
      </c>
      <c r="W362">
        <f>V362*Seeing_vs_contrast!$U$24/360</f>
        <v>0.20035158048957238</v>
      </c>
      <c r="X362">
        <f>Seeing_vs_contrast!N369</f>
        <v>0</v>
      </c>
      <c r="Y362" t="e">
        <f>W362/X362*$T$2</f>
        <v>#DIV/0!</v>
      </c>
    </row>
    <row r="363" spans="1:25" ht="12">
      <c r="A363">
        <v>361</v>
      </c>
      <c r="B363" s="9"/>
      <c r="C363" s="61"/>
      <c r="E363" s="9"/>
      <c r="F363" s="61"/>
      <c r="H363">
        <f>B363-E363</f>
        <v>0</v>
      </c>
      <c r="I363">
        <f>C363-F363</f>
        <v>0</v>
      </c>
      <c r="K363">
        <f>STDEV(H362:H387)</f>
        <v>0</v>
      </c>
      <c r="L363">
        <f>STDEV(I362:I387)</f>
        <v>0</v>
      </c>
      <c r="N363">
        <v>360</v>
      </c>
      <c r="O363">
        <v>2551.7</v>
      </c>
      <c r="P363">
        <v>5100</v>
      </c>
      <c r="Q363">
        <v>368</v>
      </c>
      <c r="R363">
        <v>1234.2</v>
      </c>
      <c r="S363">
        <v>3202</v>
      </c>
      <c r="U363" s="62">
        <f>Seeing_vs_contrast!C370</f>
        <v>0.3112982970151987</v>
      </c>
      <c r="V363">
        <f>Seeing_vs_contrast!D370*180/PI()</f>
        <v>87.53338866150061</v>
      </c>
      <c r="W363">
        <f>V363*Seeing_vs_contrast!$U$24/360</f>
        <v>0.25076492239256143</v>
      </c>
      <c r="X363">
        <f>Seeing_vs_contrast!N370</f>
        <v>0</v>
      </c>
      <c r="Y363" t="e">
        <f>W363/X363*$T$2</f>
        <v>#DIV/0!</v>
      </c>
    </row>
    <row r="364" spans="1:25" ht="12">
      <c r="A364">
        <v>362</v>
      </c>
      <c r="B364" s="9"/>
      <c r="C364" s="61"/>
      <c r="E364" s="9"/>
      <c r="F364" s="9"/>
      <c r="H364">
        <f>B364-E364</f>
        <v>0</v>
      </c>
      <c r="I364">
        <f>C364-F364</f>
        <v>0</v>
      </c>
      <c r="K364">
        <f>STDEV(H363:H388)</f>
        <v>0</v>
      </c>
      <c r="L364">
        <f>STDEV(I363:I388)</f>
        <v>0</v>
      </c>
      <c r="N364">
        <v>361</v>
      </c>
      <c r="O364">
        <v>1687</v>
      </c>
      <c r="P364">
        <v>3464</v>
      </c>
      <c r="Q364">
        <v>284</v>
      </c>
      <c r="R364">
        <v>828.2</v>
      </c>
      <c r="S364">
        <v>2137</v>
      </c>
      <c r="U364" s="62">
        <f>Seeing_vs_contrast!C371</f>
        <v>0.21143868644326436</v>
      </c>
      <c r="V364">
        <f>Seeing_vs_contrast!D371*180/PI()</f>
        <v>101.00387011128112</v>
      </c>
      <c r="W364">
        <f>V364*Seeing_vs_contrast!$U$24/360</f>
        <v>0.28935504539588053</v>
      </c>
      <c r="X364">
        <f>Seeing_vs_contrast!N371</f>
        <v>0</v>
      </c>
      <c r="Y364" t="e">
        <f>W364/X364*$T$2</f>
        <v>#DIV/0!</v>
      </c>
    </row>
    <row r="365" spans="1:25" ht="12">
      <c r="A365">
        <v>363</v>
      </c>
      <c r="B365" s="9"/>
      <c r="C365" s="61"/>
      <c r="E365" s="9"/>
      <c r="F365" s="61"/>
      <c r="H365">
        <f>B365-E365</f>
        <v>0</v>
      </c>
      <c r="I365">
        <f>C365-F365</f>
        <v>0</v>
      </c>
      <c r="K365">
        <f>STDEV(H364:H389)</f>
        <v>0</v>
      </c>
      <c r="L365">
        <f>STDEV(I364:I389)</f>
        <v>0</v>
      </c>
      <c r="N365">
        <v>362</v>
      </c>
      <c r="O365">
        <v>1533.7</v>
      </c>
      <c r="P365">
        <v>3514</v>
      </c>
      <c r="Q365">
        <v>128</v>
      </c>
      <c r="R365">
        <v>909.3</v>
      </c>
      <c r="S365">
        <v>1907</v>
      </c>
      <c r="U365" s="62">
        <f>Seeing_vs_contrast!C372</f>
        <v>0.21449063053164866</v>
      </c>
      <c r="V365">
        <f>Seeing_vs_contrast!D372*180/PI()</f>
        <v>100.537008051728</v>
      </c>
      <c r="W365">
        <f>V365*Seeing_vs_contrast!$U$24/360</f>
        <v>0.2880175828581899</v>
      </c>
      <c r="X365">
        <f>Seeing_vs_contrast!N372</f>
        <v>0</v>
      </c>
      <c r="Y365" t="e">
        <f>W365/X365*$T$2</f>
        <v>#DIV/0!</v>
      </c>
    </row>
    <row r="366" spans="1:25" ht="12">
      <c r="A366">
        <v>364</v>
      </c>
      <c r="B366" s="9"/>
      <c r="C366" s="61"/>
      <c r="E366" s="9"/>
      <c r="F366" s="61"/>
      <c r="H366">
        <f>B366-E366</f>
        <v>0</v>
      </c>
      <c r="I366">
        <f>C366-F366</f>
        <v>0</v>
      </c>
      <c r="K366">
        <f>STDEV(H365:H390)</f>
        <v>0</v>
      </c>
      <c r="L366">
        <f>STDEV(I365:I390)</f>
        <v>0</v>
      </c>
      <c r="N366">
        <v>363</v>
      </c>
      <c r="O366">
        <v>4813.2</v>
      </c>
      <c r="P366">
        <v>9628</v>
      </c>
      <c r="Q366">
        <v>720</v>
      </c>
      <c r="R366">
        <v>2327.6</v>
      </c>
      <c r="S366">
        <v>6023</v>
      </c>
      <c r="U366" s="62">
        <f>Seeing_vs_contrast!C373</f>
        <v>0.587682353659281</v>
      </c>
      <c r="V366">
        <f>Seeing_vs_contrast!D373*180/PI()</f>
        <v>59.076849565520185</v>
      </c>
      <c r="W366">
        <f>V366*Seeing_vs_contrast!$U$24/360</f>
        <v>0.16924286632822252</v>
      </c>
      <c r="X366">
        <f>Seeing_vs_contrast!N373</f>
        <v>0</v>
      </c>
      <c r="Y366" t="e">
        <f>W366/X366*$T$2</f>
        <v>#DIV/0!</v>
      </c>
    </row>
    <row r="367" spans="1:25" ht="12">
      <c r="A367">
        <v>365</v>
      </c>
      <c r="B367" s="9"/>
      <c r="C367" s="61"/>
      <c r="E367" s="9"/>
      <c r="F367" s="9"/>
      <c r="H367">
        <f>B367-E367</f>
        <v>0</v>
      </c>
      <c r="I367">
        <f>C367-F367</f>
        <v>0</v>
      </c>
      <c r="K367">
        <f>STDEV(H366:H391)</f>
        <v>0</v>
      </c>
      <c r="L367">
        <f>STDEV(I366:I391)</f>
        <v>0</v>
      </c>
      <c r="N367">
        <v>364</v>
      </c>
      <c r="O367">
        <v>2867.3</v>
      </c>
      <c r="P367">
        <v>5685</v>
      </c>
      <c r="Q367">
        <v>461</v>
      </c>
      <c r="R367">
        <v>1359.8</v>
      </c>
      <c r="S367">
        <v>3524</v>
      </c>
      <c r="U367" s="62">
        <f>Seeing_vs_contrast!C374</f>
        <v>0.347006042849295</v>
      </c>
      <c r="V367">
        <f>Seeing_vs_contrast!D374*180/PI()</f>
        <v>83.36144426744721</v>
      </c>
      <c r="W367">
        <f>V367*Seeing_vs_contrast!$U$24/360</f>
        <v>0.23881317085868056</v>
      </c>
      <c r="X367">
        <f>Seeing_vs_contrast!N374</f>
        <v>0</v>
      </c>
      <c r="Y367" t="e">
        <f>W367/X367*$T$2</f>
        <v>#DIV/0!</v>
      </c>
    </row>
    <row r="368" spans="1:25" ht="12">
      <c r="A368">
        <v>366</v>
      </c>
      <c r="B368" s="9"/>
      <c r="C368" s="61"/>
      <c r="E368" s="9"/>
      <c r="F368" s="9"/>
      <c r="H368">
        <f>B368-E368</f>
        <v>0</v>
      </c>
      <c r="I368">
        <f>C368-F368</f>
        <v>0</v>
      </c>
      <c r="K368">
        <f>STDEV(H367:H392)</f>
        <v>0</v>
      </c>
      <c r="L368">
        <f>STDEV(I367:I392)</f>
        <v>0</v>
      </c>
      <c r="N368">
        <v>365</v>
      </c>
      <c r="O368">
        <v>3520.3</v>
      </c>
      <c r="P368">
        <v>6962</v>
      </c>
      <c r="Q368">
        <v>595</v>
      </c>
      <c r="R368">
        <v>1661.7</v>
      </c>
      <c r="S368">
        <v>4353</v>
      </c>
      <c r="U368" s="62">
        <f>Seeing_vs_contrast!C375</f>
        <v>0.42495269486663007</v>
      </c>
      <c r="V368">
        <f>Seeing_vs_contrast!D375*180/PI()</f>
        <v>74.95800899986422</v>
      </c>
      <c r="W368">
        <f>V368*Seeing_vs_contrast!$U$24/360</f>
        <v>0.21473907953273602</v>
      </c>
      <c r="X368">
        <f>Seeing_vs_contrast!N375</f>
        <v>0</v>
      </c>
      <c r="Y368" t="e">
        <f>W368/X368*$T$2</f>
        <v>#DIV/0!</v>
      </c>
    </row>
    <row r="369" spans="1:25" ht="12">
      <c r="A369">
        <v>367</v>
      </c>
      <c r="B369" s="9"/>
      <c r="C369" s="9"/>
      <c r="E369" s="9"/>
      <c r="F369" s="9"/>
      <c r="H369">
        <f>B369-E369</f>
        <v>0</v>
      </c>
      <c r="I369">
        <f>C369-F369</f>
        <v>0</v>
      </c>
      <c r="K369">
        <f>STDEV(H368:H393)</f>
        <v>0</v>
      </c>
      <c r="L369">
        <f>STDEV(I368:I393)</f>
        <v>0</v>
      </c>
      <c r="N369">
        <v>366</v>
      </c>
      <c r="O369">
        <v>3511.7</v>
      </c>
      <c r="P369">
        <v>6931</v>
      </c>
      <c r="Q369">
        <v>488</v>
      </c>
      <c r="R369">
        <v>1679.6</v>
      </c>
      <c r="S369">
        <v>4441</v>
      </c>
      <c r="U369" s="62">
        <f>Seeing_vs_contrast!C376</f>
        <v>0.4230604895318318</v>
      </c>
      <c r="V369">
        <f>Seeing_vs_contrast!D376*180/PI()</f>
        <v>75.1531994267602</v>
      </c>
      <c r="W369">
        <f>V369*Seeing_vs_contrast!$U$24/360</f>
        <v>0.21529825944112074</v>
      </c>
      <c r="X369">
        <f>Seeing_vs_contrast!N376</f>
        <v>0</v>
      </c>
      <c r="Y369" t="e">
        <f>W369/X369*$T$2</f>
        <v>#DIV/0!</v>
      </c>
    </row>
    <row r="370" spans="1:25" ht="12">
      <c r="A370">
        <v>368</v>
      </c>
      <c r="B370" s="9"/>
      <c r="C370" s="61"/>
      <c r="E370" s="9"/>
      <c r="F370" s="61"/>
      <c r="H370">
        <f>B370-E370</f>
        <v>0</v>
      </c>
      <c r="I370">
        <f>C370-F370</f>
        <v>0</v>
      </c>
      <c r="K370">
        <f>STDEV(H369:H394)</f>
        <v>0</v>
      </c>
      <c r="L370">
        <f>STDEV(I369:I394)</f>
        <v>0</v>
      </c>
      <c r="N370">
        <v>367</v>
      </c>
      <c r="O370">
        <v>3822.7</v>
      </c>
      <c r="P370">
        <v>7517</v>
      </c>
      <c r="Q370">
        <v>533</v>
      </c>
      <c r="R370">
        <v>1816.4</v>
      </c>
      <c r="S370">
        <v>4818</v>
      </c>
      <c r="U370" s="62">
        <f>Seeing_vs_contrast!C377</f>
        <v>0.45882927424769576</v>
      </c>
      <c r="V370">
        <f>Seeing_vs_contrast!D377*180/PI()</f>
        <v>71.52005616647732</v>
      </c>
      <c r="W370">
        <f>V370*Seeing_vs_contrast!$U$24/360</f>
        <v>0.20489006090525616</v>
      </c>
      <c r="X370">
        <f>Seeing_vs_contrast!N377</f>
        <v>0</v>
      </c>
      <c r="Y370" t="e">
        <f>W370/X370*$T$2</f>
        <v>#DIV/0!</v>
      </c>
    </row>
    <row r="371" spans="1:25" ht="12">
      <c r="A371">
        <v>369</v>
      </c>
      <c r="B371" s="9"/>
      <c r="C371" s="61"/>
      <c r="E371" s="9"/>
      <c r="F371" s="9"/>
      <c r="H371">
        <f>B371-E371</f>
        <v>0</v>
      </c>
      <c r="I371">
        <f>C371-F371</f>
        <v>0</v>
      </c>
      <c r="K371">
        <f>STDEV(H370:H395)</f>
        <v>0</v>
      </c>
      <c r="L371">
        <f>STDEV(I370:I395)</f>
        <v>0</v>
      </c>
      <c r="N371">
        <v>368</v>
      </c>
      <c r="O371">
        <v>1237.8</v>
      </c>
      <c r="P371">
        <v>2419</v>
      </c>
      <c r="Q371">
        <v>186</v>
      </c>
      <c r="R371">
        <v>575.4</v>
      </c>
      <c r="S371">
        <v>1552</v>
      </c>
      <c r="U371" s="62">
        <f>Seeing_vs_contrast!C378</f>
        <v>0.14765305499603248</v>
      </c>
      <c r="V371">
        <f>Seeing_vs_contrast!D378*180/PI()</f>
        <v>112.06825932357478</v>
      </c>
      <c r="W371">
        <f>V371*Seeing_vs_contrast!$U$24/360</f>
        <v>0.32105221540801604</v>
      </c>
      <c r="X371">
        <f>Seeing_vs_contrast!N378</f>
        <v>0</v>
      </c>
      <c r="Y371" t="e">
        <f>W371/X371*$T$2</f>
        <v>#DIV/0!</v>
      </c>
    </row>
    <row r="372" spans="1:25" ht="12">
      <c r="A372">
        <v>370</v>
      </c>
      <c r="B372" s="9"/>
      <c r="C372" s="61"/>
      <c r="E372" s="9"/>
      <c r="F372" s="61"/>
      <c r="H372">
        <f>B372-E372</f>
        <v>0</v>
      </c>
      <c r="I372">
        <f>C372-F372</f>
        <v>0</v>
      </c>
      <c r="K372">
        <f>STDEV(H371:H396)</f>
        <v>0</v>
      </c>
      <c r="L372">
        <f>STDEV(I371:I396)</f>
        <v>0</v>
      </c>
      <c r="N372">
        <v>369</v>
      </c>
      <c r="O372">
        <v>4097.8</v>
      </c>
      <c r="P372">
        <v>7755</v>
      </c>
      <c r="Q372">
        <v>597</v>
      </c>
      <c r="R372">
        <v>1861.6</v>
      </c>
      <c r="S372">
        <v>5116</v>
      </c>
      <c r="U372" s="62">
        <f>Seeing_vs_contrast!C379</f>
        <v>0.47335652810840506</v>
      </c>
      <c r="V372">
        <f>Seeing_vs_contrast!D379*180/PI()</f>
        <v>70.07470198387824</v>
      </c>
      <c r="W372">
        <f>V372*Seeing_vs_contrast!$U$24/360</f>
        <v>0.20074942228756454</v>
      </c>
      <c r="X372">
        <f>Seeing_vs_contrast!N379</f>
        <v>0</v>
      </c>
      <c r="Y372" t="e">
        <f>W372/X372*$T$2</f>
        <v>#DIV/0!</v>
      </c>
    </row>
    <row r="373" spans="1:25" ht="12">
      <c r="A373">
        <v>371</v>
      </c>
      <c r="B373" s="9"/>
      <c r="C373" s="61"/>
      <c r="E373" s="9"/>
      <c r="F373" s="9"/>
      <c r="H373">
        <f>B373-E373</f>
        <v>0</v>
      </c>
      <c r="I373">
        <f>C373-F373</f>
        <v>0</v>
      </c>
      <c r="K373">
        <f>STDEV(H372:H397)</f>
        <v>0</v>
      </c>
      <c r="L373">
        <f>STDEV(I372:I397)</f>
        <v>0</v>
      </c>
      <c r="N373">
        <v>370</v>
      </c>
      <c r="O373">
        <v>5191.9</v>
      </c>
      <c r="P373">
        <v>10162</v>
      </c>
      <c r="Q373">
        <v>832</v>
      </c>
      <c r="R373">
        <v>2422</v>
      </c>
      <c r="S373">
        <v>6431</v>
      </c>
      <c r="U373" s="62">
        <f>Seeing_vs_contrast!C380</f>
        <v>0.6202771165232253</v>
      </c>
      <c r="V373">
        <f>Seeing_vs_contrast!D380*180/PI()</f>
        <v>55.996999929461204</v>
      </c>
      <c r="W373">
        <f>V373*Seeing_vs_contrast!$U$24/360</f>
        <v>0.16041973875625437</v>
      </c>
      <c r="X373">
        <f>Seeing_vs_contrast!N380</f>
        <v>0</v>
      </c>
      <c r="Y373" t="e">
        <f>W373/X373*$T$2</f>
        <v>#DIV/0!</v>
      </c>
    </row>
    <row r="374" spans="1:25" ht="12">
      <c r="A374">
        <v>372</v>
      </c>
      <c r="B374" s="9"/>
      <c r="C374" s="9"/>
      <c r="E374" s="9"/>
      <c r="F374" s="9"/>
      <c r="H374">
        <f>B374-E374</f>
        <v>0</v>
      </c>
      <c r="I374">
        <f>C374-F374</f>
        <v>0</v>
      </c>
      <c r="K374">
        <f>STDEV(H373:H398)</f>
        <v>0</v>
      </c>
      <c r="L374">
        <f>STDEV(I373:I398)</f>
        <v>0</v>
      </c>
      <c r="N374">
        <v>371</v>
      </c>
      <c r="O374">
        <v>1962.1</v>
      </c>
      <c r="P374">
        <v>4098</v>
      </c>
      <c r="Q374">
        <v>247</v>
      </c>
      <c r="R374">
        <v>1010.4</v>
      </c>
      <c r="S374">
        <v>2446</v>
      </c>
      <c r="U374" s="62">
        <f>Seeing_vs_contrast!C381</f>
        <v>0.2501373374839773</v>
      </c>
      <c r="V374">
        <f>Seeing_vs_contrast!D381*180/PI()</f>
        <v>95.38483126139045</v>
      </c>
      <c r="W374">
        <f>V374*Seeing_vs_contrast!$U$24/360</f>
        <v>0.27325766972403753</v>
      </c>
      <c r="X374">
        <f>Seeing_vs_contrast!N381</f>
        <v>0</v>
      </c>
      <c r="Y374" t="e">
        <f>W374/X374*$T$2</f>
        <v>#DIV/0!</v>
      </c>
    </row>
    <row r="375" spans="1:25" ht="12">
      <c r="A375">
        <v>373</v>
      </c>
      <c r="B375" s="9"/>
      <c r="C375" s="9"/>
      <c r="E375" s="9"/>
      <c r="F375" s="9"/>
      <c r="H375">
        <f>B375-E375</f>
        <v>0</v>
      </c>
      <c r="I375">
        <f>C375-F375</f>
        <v>0</v>
      </c>
      <c r="K375">
        <f>STDEV(H374:H399)</f>
        <v>0</v>
      </c>
      <c r="L375">
        <f>STDEV(I374:I399)</f>
        <v>0</v>
      </c>
      <c r="N375">
        <v>372</v>
      </c>
      <c r="O375">
        <v>2792.7</v>
      </c>
      <c r="P375">
        <v>5792</v>
      </c>
      <c r="Q375">
        <v>149</v>
      </c>
      <c r="R375">
        <v>1569.6</v>
      </c>
      <c r="S375">
        <v>3773</v>
      </c>
      <c r="U375" s="62">
        <f>Seeing_vs_contrast!C382</f>
        <v>0.3535372031984374</v>
      </c>
      <c r="V375">
        <f>Seeing_vs_contrast!D382*180/PI()</f>
        <v>82.62387372962141</v>
      </c>
      <c r="W375">
        <f>V375*Seeing_vs_contrast!$U$24/360</f>
        <v>0.23670018492833833</v>
      </c>
      <c r="X375">
        <f>Seeing_vs_contrast!N382</f>
        <v>0</v>
      </c>
      <c r="Y375" t="e">
        <f>W375/X375*$T$2</f>
        <v>#DIV/0!</v>
      </c>
    </row>
    <row r="376" spans="1:25" ht="12">
      <c r="A376">
        <v>374</v>
      </c>
      <c r="B376" s="9"/>
      <c r="C376" s="61"/>
      <c r="E376" s="9"/>
      <c r="F376" s="61"/>
      <c r="H376">
        <f>B376-E376</f>
        <v>0</v>
      </c>
      <c r="I376">
        <f>C376-F376</f>
        <v>0</v>
      </c>
      <c r="K376">
        <f>STDEV(H375:H400)</f>
        <v>0</v>
      </c>
      <c r="L376">
        <f>STDEV(I375:I400)</f>
        <v>0</v>
      </c>
      <c r="N376">
        <v>373</v>
      </c>
      <c r="O376">
        <v>977.6</v>
      </c>
      <c r="P376">
        <v>2010</v>
      </c>
      <c r="Q376">
        <v>94</v>
      </c>
      <c r="R376">
        <v>508.1</v>
      </c>
      <c r="S376">
        <v>1282</v>
      </c>
      <c r="U376" s="62">
        <f>Seeing_vs_contrast!C383</f>
        <v>0.12268815235304889</v>
      </c>
      <c r="V376">
        <f>Seeing_vs_contrast!D383*180/PI()</f>
        <v>117.3685405551886</v>
      </c>
      <c r="W376">
        <f>V376*Seeing_vs_contrast!$U$24/360</f>
        <v>0.33623641691133305</v>
      </c>
      <c r="X376">
        <f>Seeing_vs_contrast!N383</f>
        <v>0</v>
      </c>
      <c r="Y376" t="e">
        <f>W376/X376*$T$2</f>
        <v>#DIV/0!</v>
      </c>
    </row>
    <row r="377" spans="1:25" ht="12">
      <c r="A377">
        <v>375</v>
      </c>
      <c r="B377" s="9"/>
      <c r="C377" s="61"/>
      <c r="E377" s="9"/>
      <c r="F377" s="9"/>
      <c r="H377">
        <f>B377-E377</f>
        <v>0</v>
      </c>
      <c r="I377">
        <f>C377-F377</f>
        <v>0</v>
      </c>
      <c r="K377">
        <f>STDEV(H376:H401)</f>
        <v>0</v>
      </c>
      <c r="L377">
        <f>STDEV(I376:I401)</f>
        <v>0</v>
      </c>
      <c r="N377">
        <v>374</v>
      </c>
      <c r="O377">
        <v>1205.9</v>
      </c>
      <c r="P377">
        <v>2517</v>
      </c>
      <c r="Q377">
        <v>138</v>
      </c>
      <c r="R377">
        <v>624.1</v>
      </c>
      <c r="S377">
        <v>1527</v>
      </c>
      <c r="U377" s="62">
        <f>Seeing_vs_contrast!C384</f>
        <v>0.15363486540926571</v>
      </c>
      <c r="V377">
        <f>Seeing_vs_contrast!D384*180/PI()</f>
        <v>110.898834031087</v>
      </c>
      <c r="W377">
        <f>V377*Seeing_vs_contrast!$U$24/360</f>
        <v>0.3177020555753078</v>
      </c>
      <c r="X377">
        <f>Seeing_vs_contrast!N384</f>
        <v>0</v>
      </c>
      <c r="Y377" t="e">
        <f>W377/X377*$T$2</f>
        <v>#DIV/0!</v>
      </c>
    </row>
    <row r="378" spans="1:25" ht="12">
      <c r="A378">
        <v>376</v>
      </c>
      <c r="B378" s="9"/>
      <c r="C378" s="61"/>
      <c r="E378" s="9"/>
      <c r="F378" s="61"/>
      <c r="H378">
        <f>B378-E378</f>
        <v>0</v>
      </c>
      <c r="I378">
        <f>C378-F378</f>
        <v>0</v>
      </c>
      <c r="K378">
        <f>STDEV(H377:H402)</f>
        <v>0</v>
      </c>
      <c r="L378">
        <f>STDEV(I377:I402)</f>
        <v>0</v>
      </c>
      <c r="N378">
        <v>375</v>
      </c>
      <c r="O378">
        <v>1530</v>
      </c>
      <c r="P378">
        <v>3231</v>
      </c>
      <c r="Q378">
        <v>92</v>
      </c>
      <c r="R378">
        <v>889.6</v>
      </c>
      <c r="S378">
        <v>2085</v>
      </c>
      <c r="U378" s="62">
        <f>Seeing_vs_contrast!C385</f>
        <v>0.19721662699139353</v>
      </c>
      <c r="V378">
        <f>Seeing_vs_contrast!D385*180/PI()</f>
        <v>103.2422419167532</v>
      </c>
      <c r="W378">
        <f>V378*Seeing_vs_contrast!$U$24/360</f>
        <v>0.2957675142910986</v>
      </c>
      <c r="X378">
        <f>Seeing_vs_contrast!N385</f>
        <v>0</v>
      </c>
      <c r="Y378" t="e">
        <f>W378/X378*$T$2</f>
        <v>#DIV/0!</v>
      </c>
    </row>
    <row r="379" spans="1:25" ht="12">
      <c r="A379">
        <v>377</v>
      </c>
      <c r="B379" s="9"/>
      <c r="C379" s="61"/>
      <c r="E379" s="9"/>
      <c r="F379" s="61"/>
      <c r="H379">
        <f>B379-E379</f>
        <v>0</v>
      </c>
      <c r="I379">
        <f>C379-F379</f>
        <v>0</v>
      </c>
      <c r="K379">
        <f>STDEV(H378:H403)</f>
        <v>0</v>
      </c>
      <c r="L379">
        <f>STDEV(I378:I403)</f>
        <v>0</v>
      </c>
      <c r="N379">
        <v>376</v>
      </c>
      <c r="O379">
        <v>2138.9</v>
      </c>
      <c r="P379">
        <v>4313</v>
      </c>
      <c r="Q379">
        <v>337</v>
      </c>
      <c r="R379">
        <v>1036.7</v>
      </c>
      <c r="S379">
        <v>2645</v>
      </c>
      <c r="U379" s="62">
        <f>Seeing_vs_contrast!C386</f>
        <v>0.26326069706402977</v>
      </c>
      <c r="V379">
        <f>Seeing_vs_contrast!D386*180/PI()</f>
        <v>93.60841634235175</v>
      </c>
      <c r="W379">
        <f>V379*Seeing_vs_contrast!$U$24/360</f>
        <v>0.2681686110674331</v>
      </c>
      <c r="X379">
        <f>Seeing_vs_contrast!N386</f>
        <v>0</v>
      </c>
      <c r="Y379" t="e">
        <f>W379/X379*$T$2</f>
        <v>#DIV/0!</v>
      </c>
    </row>
    <row r="380" spans="1:25" ht="12">
      <c r="A380">
        <v>378</v>
      </c>
      <c r="B380" s="9"/>
      <c r="C380" s="61"/>
      <c r="E380" s="9"/>
      <c r="F380" s="61"/>
      <c r="H380">
        <f>B380-E380</f>
        <v>0</v>
      </c>
      <c r="I380">
        <f>C380-F380</f>
        <v>0</v>
      </c>
      <c r="K380">
        <f>STDEV(H379:H404)</f>
        <v>0</v>
      </c>
      <c r="L380">
        <f>STDEV(I379:I404)</f>
        <v>0</v>
      </c>
      <c r="N380">
        <v>377</v>
      </c>
      <c r="O380">
        <v>641.3</v>
      </c>
      <c r="P380">
        <v>1211</v>
      </c>
      <c r="Q380">
        <v>96</v>
      </c>
      <c r="R380">
        <v>283.1</v>
      </c>
      <c r="S380">
        <v>799</v>
      </c>
      <c r="U380" s="62">
        <f>Seeing_vs_contrast!C387</f>
        <v>0.07391808582066776</v>
      </c>
      <c r="V380">
        <f>Seeing_vs_contrast!D387*180/PI()</f>
        <v>130.77497149856282</v>
      </c>
      <c r="W380">
        <f>V380*Seeing_vs_contrast!$U$24/360</f>
        <v>0.3746430485576536</v>
      </c>
      <c r="X380">
        <f>Seeing_vs_contrast!N387</f>
        <v>0</v>
      </c>
      <c r="Y380" t="e">
        <f>W380/X380*$T$2</f>
        <v>#DIV/0!</v>
      </c>
    </row>
    <row r="381" spans="1:25" ht="12">
      <c r="A381">
        <v>379</v>
      </c>
      <c r="B381" s="9"/>
      <c r="C381" s="61"/>
      <c r="E381" s="9"/>
      <c r="F381" s="61"/>
      <c r="H381">
        <f>B381-E381</f>
        <v>0</v>
      </c>
      <c r="I381">
        <f>C381-F381</f>
        <v>0</v>
      </c>
      <c r="K381">
        <f>STDEV(H380:H405)</f>
        <v>0</v>
      </c>
      <c r="L381">
        <f>STDEV(I380:I405)</f>
        <v>0</v>
      </c>
      <c r="N381">
        <v>378</v>
      </c>
      <c r="O381">
        <v>1807.1</v>
      </c>
      <c r="P381">
        <v>3693</v>
      </c>
      <c r="Q381">
        <v>280</v>
      </c>
      <c r="R381">
        <v>891.1</v>
      </c>
      <c r="S381">
        <v>2236</v>
      </c>
      <c r="U381" s="62">
        <f>Seeing_vs_contrast!C388</f>
        <v>0.22541659036806447</v>
      </c>
      <c r="V381">
        <f>Seeing_vs_contrast!D388*180/PI()</f>
        <v>98.90138081610888</v>
      </c>
      <c r="W381">
        <f>V381*Seeing_vs_contrast!$U$24/360</f>
        <v>0.28333185158381524</v>
      </c>
      <c r="X381">
        <f>Seeing_vs_contrast!N388</f>
        <v>0</v>
      </c>
      <c r="Y381" t="e">
        <f>W381/X381*$T$2</f>
        <v>#DIV/0!</v>
      </c>
    </row>
    <row r="382" spans="1:25" ht="12">
      <c r="A382">
        <v>380</v>
      </c>
      <c r="B382" s="9"/>
      <c r="C382" s="9"/>
      <c r="E382" s="9"/>
      <c r="F382" s="61"/>
      <c r="H382">
        <f>B382-E382</f>
        <v>0</v>
      </c>
      <c r="I382">
        <f>C382-F382</f>
        <v>0</v>
      </c>
      <c r="K382">
        <f>STDEV(H381:H406)</f>
        <v>0</v>
      </c>
      <c r="L382">
        <f>STDEV(I381:I406)</f>
        <v>0</v>
      </c>
      <c r="N382">
        <v>379</v>
      </c>
      <c r="O382">
        <v>986.7</v>
      </c>
      <c r="P382">
        <v>1947</v>
      </c>
      <c r="Q382">
        <v>112</v>
      </c>
      <c r="R382">
        <v>506.9</v>
      </c>
      <c r="S382">
        <v>1277</v>
      </c>
      <c r="U382" s="62">
        <f>Seeing_vs_contrast!C389</f>
        <v>0.11884270280168467</v>
      </c>
      <c r="V382">
        <f>Seeing_vs_contrast!D389*180/PI()</f>
        <v>118.25589296153404</v>
      </c>
      <c r="W382">
        <f>V382*Seeing_vs_contrast!$U$24/360</f>
        <v>0.33877849669042803</v>
      </c>
      <c r="X382">
        <f>Seeing_vs_contrast!N389</f>
        <v>0</v>
      </c>
      <c r="Y382" t="e">
        <f>W382/X382*$T$2</f>
        <v>#DIV/0!</v>
      </c>
    </row>
    <row r="383" spans="1:25" ht="12">
      <c r="A383">
        <v>381</v>
      </c>
      <c r="B383" s="9"/>
      <c r="C383" s="61"/>
      <c r="E383" s="9"/>
      <c r="F383" s="9"/>
      <c r="H383">
        <f>B383-E383</f>
        <v>0</v>
      </c>
      <c r="I383">
        <f>C383-F383</f>
        <v>0</v>
      </c>
      <c r="K383">
        <f>STDEV(H382:H407)</f>
        <v>0</v>
      </c>
      <c r="L383">
        <f>STDEV(I382:I407)</f>
        <v>0</v>
      </c>
      <c r="N383">
        <v>380</v>
      </c>
      <c r="O383">
        <v>421.8</v>
      </c>
      <c r="P383">
        <v>919</v>
      </c>
      <c r="Q383">
        <v>58</v>
      </c>
      <c r="R383">
        <v>223.8</v>
      </c>
      <c r="S383">
        <v>520</v>
      </c>
      <c r="U383" s="62">
        <f>Seeing_vs_contrast!C390</f>
        <v>0.05609473234450345</v>
      </c>
      <c r="V383">
        <f>Seeing_vs_contrast!D390*180/PI()</f>
        <v>137.52690019453817</v>
      </c>
      <c r="W383">
        <f>V383*Seeing_vs_contrast!$U$24/360</f>
        <v>0.3939859176198114</v>
      </c>
      <c r="X383">
        <f>Seeing_vs_contrast!N390</f>
        <v>0</v>
      </c>
      <c r="Y383" t="e">
        <f>W383/X383*$T$2</f>
        <v>#DIV/0!</v>
      </c>
    </row>
    <row r="384" spans="1:25" ht="12">
      <c r="A384">
        <v>382</v>
      </c>
      <c r="B384" s="9"/>
      <c r="C384" s="61"/>
      <c r="E384" s="9"/>
      <c r="F384" s="61"/>
      <c r="H384">
        <f>B384-E384</f>
        <v>0</v>
      </c>
      <c r="I384">
        <f>C384-F384</f>
        <v>0</v>
      </c>
      <c r="K384">
        <f>STDEV(H383:H408)</f>
        <v>0</v>
      </c>
      <c r="L384">
        <f>STDEV(I383:I408)</f>
        <v>0</v>
      </c>
      <c r="N384">
        <v>381</v>
      </c>
      <c r="O384">
        <v>3039.3</v>
      </c>
      <c r="P384">
        <v>5986</v>
      </c>
      <c r="Q384">
        <v>406</v>
      </c>
      <c r="R384">
        <v>1463</v>
      </c>
      <c r="S384">
        <v>3849</v>
      </c>
      <c r="U384" s="62">
        <f>Seeing_vs_contrast!C391</f>
        <v>0.3653787462613685</v>
      </c>
      <c r="V384">
        <f>Seeing_vs_contrast!D391*180/PI()</f>
        <v>81.30433842628142</v>
      </c>
      <c r="W384">
        <f>V384*Seeing_vs_contrast!$U$24/360</f>
        <v>0.23291999118745746</v>
      </c>
      <c r="X384">
        <f>Seeing_vs_contrast!N391</f>
        <v>0</v>
      </c>
      <c r="Y384" t="e">
        <f>W384/X384*$T$2</f>
        <v>#DIV/0!</v>
      </c>
    </row>
    <row r="385" spans="1:25" ht="12">
      <c r="A385">
        <v>383</v>
      </c>
      <c r="B385" s="9"/>
      <c r="C385" s="61"/>
      <c r="E385" s="9"/>
      <c r="F385" s="9"/>
      <c r="H385">
        <f>B385-E385</f>
        <v>0</v>
      </c>
      <c r="I385">
        <f>C385-F385</f>
        <v>0</v>
      </c>
      <c r="K385">
        <f>STDEV(H384:H409)</f>
        <v>0</v>
      </c>
      <c r="L385">
        <f>STDEV(I384:I409)</f>
        <v>0</v>
      </c>
      <c r="N385">
        <v>382</v>
      </c>
      <c r="O385">
        <v>941.2</v>
      </c>
      <c r="P385">
        <v>2101</v>
      </c>
      <c r="Q385">
        <v>62</v>
      </c>
      <c r="R385">
        <v>600.7</v>
      </c>
      <c r="S385">
        <v>1277</v>
      </c>
      <c r="U385" s="62">
        <f>Seeing_vs_contrast!C392</f>
        <v>0.12824269059390833</v>
      </c>
      <c r="V385">
        <f>Seeing_vs_contrast!D392*180/PI()</f>
        <v>116.12345808819535</v>
      </c>
      <c r="W385">
        <f>V385*Seeing_vs_contrast!$U$24/360</f>
        <v>0.33266951503557796</v>
      </c>
      <c r="X385">
        <f>Seeing_vs_contrast!N392</f>
        <v>0</v>
      </c>
      <c r="Y385" t="e">
        <f>W385/X385*$T$2</f>
        <v>#DIV/0!</v>
      </c>
    </row>
    <row r="386" spans="1:25" ht="12">
      <c r="A386">
        <v>384</v>
      </c>
      <c r="B386" s="9"/>
      <c r="C386" s="9"/>
      <c r="E386" s="9"/>
      <c r="F386" s="9"/>
      <c r="H386">
        <f>B386-E386</f>
        <v>0</v>
      </c>
      <c r="I386">
        <f>C386-F386</f>
        <v>0</v>
      </c>
      <c r="K386">
        <f>STDEV(H385:H410)</f>
        <v>0</v>
      </c>
      <c r="L386">
        <f>STDEV(I385:I410)</f>
        <v>0</v>
      </c>
      <c r="N386">
        <v>383</v>
      </c>
      <c r="O386">
        <v>2292.8</v>
      </c>
      <c r="P386">
        <v>4590</v>
      </c>
      <c r="Q386">
        <v>366</v>
      </c>
      <c r="R386">
        <v>1106.5</v>
      </c>
      <c r="S386">
        <v>2880</v>
      </c>
      <c r="U386" s="62">
        <f>Seeing_vs_contrast!C393</f>
        <v>0.28016846731367884</v>
      </c>
      <c r="V386">
        <f>Seeing_vs_contrast!D393*180/PI()</f>
        <v>91.3994008199691</v>
      </c>
      <c r="W386">
        <f>V386*Seeing_vs_contrast!$U$24/360</f>
        <v>0.26184024180737403</v>
      </c>
      <c r="X386">
        <f>Seeing_vs_contrast!N393</f>
        <v>0</v>
      </c>
      <c r="Y386" t="e">
        <f>W386/X386*$T$2</f>
        <v>#DIV/0!</v>
      </c>
    </row>
    <row r="387" spans="1:25" ht="12">
      <c r="A387">
        <v>385</v>
      </c>
      <c r="B387" s="9"/>
      <c r="C387" s="61"/>
      <c r="E387" s="9"/>
      <c r="F387" s="9"/>
      <c r="H387">
        <f>B387-E387</f>
        <v>0</v>
      </c>
      <c r="I387">
        <f>C387-F387</f>
        <v>0</v>
      </c>
      <c r="K387">
        <f>STDEV(H386:H411)</f>
        <v>0</v>
      </c>
      <c r="L387">
        <f>STDEV(I386:I411)</f>
        <v>0</v>
      </c>
      <c r="N387">
        <v>384</v>
      </c>
      <c r="O387">
        <v>1780.7</v>
      </c>
      <c r="P387">
        <v>3666</v>
      </c>
      <c r="Q387">
        <v>185</v>
      </c>
      <c r="R387">
        <v>928.1</v>
      </c>
      <c r="S387">
        <v>2300</v>
      </c>
      <c r="U387" s="62">
        <f>Seeing_vs_contrast!C394</f>
        <v>0.22376854056033693</v>
      </c>
      <c r="V387">
        <f>Seeing_vs_contrast!D394*180/PI()</f>
        <v>99.144649398648</v>
      </c>
      <c r="W387">
        <f>V387*Seeing_vs_contrast!$U$24/360</f>
        <v>0.28402876539183514</v>
      </c>
      <c r="X387">
        <f>Seeing_vs_contrast!N394</f>
        <v>0</v>
      </c>
      <c r="Y387" t="e">
        <f>W387/X387*$T$2</f>
        <v>#DIV/0!</v>
      </c>
    </row>
    <row r="388" spans="1:25" ht="12">
      <c r="A388">
        <v>386</v>
      </c>
      <c r="B388" s="9"/>
      <c r="C388" s="61"/>
      <c r="E388" s="9"/>
      <c r="F388" s="9"/>
      <c r="H388">
        <f>B388-E388</f>
        <v>0</v>
      </c>
      <c r="I388">
        <f>C388-F388</f>
        <v>0</v>
      </c>
      <c r="K388">
        <f>STDEV(H387:H412)</f>
        <v>0</v>
      </c>
      <c r="L388">
        <f>STDEV(I387:I412)</f>
        <v>0</v>
      </c>
      <c r="N388">
        <v>385</v>
      </c>
      <c r="O388">
        <v>350.7</v>
      </c>
      <c r="P388">
        <v>888</v>
      </c>
      <c r="Q388">
        <v>69</v>
      </c>
      <c r="R388">
        <v>207.9</v>
      </c>
      <c r="S388">
        <v>318</v>
      </c>
      <c r="U388" s="62">
        <f>Seeing_vs_contrast!C395</f>
        <v>0.05420252700970518</v>
      </c>
      <c r="V388">
        <f>Seeing_vs_contrast!D395*180/PI()</f>
        <v>138.34356942793184</v>
      </c>
      <c r="W388">
        <f>V388*Seeing_vs_contrast!$U$24/360</f>
        <v>0.39632550483406054</v>
      </c>
      <c r="X388">
        <f>Seeing_vs_contrast!N395</f>
        <v>0</v>
      </c>
      <c r="Y388" t="e">
        <f>W388/X388*$T$2</f>
        <v>#DIV/0!</v>
      </c>
    </row>
    <row r="389" spans="1:25" ht="12">
      <c r="A389">
        <v>387</v>
      </c>
      <c r="B389" s="9"/>
      <c r="C389" s="61"/>
      <c r="E389" s="9"/>
      <c r="F389" s="61"/>
      <c r="H389">
        <f>B389-E389</f>
        <v>0</v>
      </c>
      <c r="I389">
        <f>C389-F389</f>
        <v>0</v>
      </c>
      <c r="K389">
        <f>STDEV(H388:H413)</f>
        <v>0</v>
      </c>
      <c r="L389">
        <f>STDEV(I388:I413)</f>
        <v>0</v>
      </c>
      <c r="N389">
        <v>386</v>
      </c>
      <c r="O389">
        <v>662.7</v>
      </c>
      <c r="P389">
        <v>1566</v>
      </c>
      <c r="Q389">
        <v>71</v>
      </c>
      <c r="R389">
        <v>415.1</v>
      </c>
      <c r="S389">
        <v>645</v>
      </c>
      <c r="U389" s="62">
        <f>Seeing_vs_contrast!C396</f>
        <v>0.0955868888481963</v>
      </c>
      <c r="V389">
        <f>Seeing_vs_contrast!D396*180/PI()</f>
        <v>124.15400805266891</v>
      </c>
      <c r="W389">
        <f>V389*Seeing_vs_contrast!$U$24/360</f>
        <v>0.3556753676525522</v>
      </c>
      <c r="X389">
        <f>Seeing_vs_contrast!N396</f>
        <v>0</v>
      </c>
      <c r="Y389" t="e">
        <f>W389/X389*$T$2</f>
        <v>#DIV/0!</v>
      </c>
    </row>
    <row r="390" spans="1:25" ht="12">
      <c r="A390">
        <v>388</v>
      </c>
      <c r="B390" s="9"/>
      <c r="C390" s="61"/>
      <c r="E390" s="9"/>
      <c r="F390" s="61"/>
      <c r="H390">
        <f>B390-E390</f>
        <v>0</v>
      </c>
      <c r="I390">
        <f>C390-F390</f>
        <v>0</v>
      </c>
      <c r="K390">
        <f>STDEV(H389:H414)</f>
        <v>0</v>
      </c>
      <c r="L390">
        <f>STDEV(I389:I414)</f>
        <v>0</v>
      </c>
      <c r="N390">
        <v>387</v>
      </c>
      <c r="O390">
        <v>3376.5</v>
      </c>
      <c r="P390">
        <v>6563</v>
      </c>
      <c r="Q390">
        <v>595</v>
      </c>
      <c r="R390">
        <v>1571.5</v>
      </c>
      <c r="S390">
        <v>4111</v>
      </c>
      <c r="U390" s="62">
        <f>Seeing_vs_contrast!C397</f>
        <v>0.40059818104132333</v>
      </c>
      <c r="V390">
        <f>Seeing_vs_contrast!D397*180/PI()</f>
        <v>77.49966992051365</v>
      </c>
      <c r="W390">
        <f>V390*Seeing_vs_contrast!$U$24/360</f>
        <v>0.22202040855770483</v>
      </c>
      <c r="X390">
        <f>Seeing_vs_contrast!N397</f>
        <v>0</v>
      </c>
      <c r="Y390" t="e">
        <f>W390/X390*$T$2</f>
        <v>#DIV/0!</v>
      </c>
    </row>
    <row r="391" spans="1:25" ht="12">
      <c r="A391">
        <v>389</v>
      </c>
      <c r="B391" s="9"/>
      <c r="C391" s="61"/>
      <c r="E391" s="9"/>
      <c r="F391" s="61"/>
      <c r="H391">
        <f>B391-E391</f>
        <v>0</v>
      </c>
      <c r="I391">
        <f>C391-F391</f>
        <v>0</v>
      </c>
      <c r="K391">
        <f>STDEV(H390:H415)</f>
        <v>0</v>
      </c>
      <c r="L391">
        <f>STDEV(I390:I415)</f>
        <v>0</v>
      </c>
      <c r="N391">
        <v>388</v>
      </c>
      <c r="O391">
        <v>2868.1</v>
      </c>
      <c r="P391">
        <v>5851</v>
      </c>
      <c r="Q391">
        <v>427</v>
      </c>
      <c r="R391">
        <v>1417.1</v>
      </c>
      <c r="S391">
        <v>3612</v>
      </c>
      <c r="U391" s="62">
        <f>Seeing_vs_contrast!C398</f>
        <v>0.3571384972227309</v>
      </c>
      <c r="V391">
        <f>Seeing_vs_contrast!D398*180/PI()</f>
        <v>82.22020721000465</v>
      </c>
      <c r="W391">
        <f>V391*Seeing_vs_contrast!$U$24/360</f>
        <v>0.2355437644468279</v>
      </c>
      <c r="X391">
        <f>Seeing_vs_contrast!N398</f>
        <v>0</v>
      </c>
      <c r="Y391" t="e">
        <f>W391/X391*$T$2</f>
        <v>#DIV/0!</v>
      </c>
    </row>
    <row r="392" spans="1:25" ht="12">
      <c r="A392">
        <v>390</v>
      </c>
      <c r="B392" s="9"/>
      <c r="C392" s="61"/>
      <c r="E392" s="9"/>
      <c r="F392" s="61"/>
      <c r="H392">
        <f>B392-E392</f>
        <v>0</v>
      </c>
      <c r="I392">
        <f>C392-F392</f>
        <v>0</v>
      </c>
      <c r="K392">
        <f>STDEV(H391:H416)</f>
        <v>0</v>
      </c>
      <c r="L392">
        <f>STDEV(I391:I416)</f>
        <v>0</v>
      </c>
      <c r="N392">
        <v>389</v>
      </c>
      <c r="O392">
        <v>1414.4</v>
      </c>
      <c r="P392">
        <v>2976</v>
      </c>
      <c r="Q392">
        <v>221</v>
      </c>
      <c r="R392">
        <v>716.3</v>
      </c>
      <c r="S392">
        <v>1742</v>
      </c>
      <c r="U392" s="62">
        <f>Seeing_vs_contrast!C399</f>
        <v>0.18165171214063358</v>
      </c>
      <c r="V392">
        <f>Seeing_vs_contrast!D399*180/PI()</f>
        <v>105.82405134578191</v>
      </c>
      <c r="W392">
        <f>V392*Seeing_vs_contrast!$U$24/360</f>
        <v>0.30316386042830146</v>
      </c>
      <c r="X392">
        <f>Seeing_vs_contrast!N399</f>
        <v>0</v>
      </c>
      <c r="Y392" t="e">
        <f>W392/X392*$T$2</f>
        <v>#DIV/0!</v>
      </c>
    </row>
    <row r="393" spans="1:25" ht="12">
      <c r="A393">
        <v>391</v>
      </c>
      <c r="B393" s="9"/>
      <c r="C393" s="61"/>
      <c r="E393" s="9"/>
      <c r="F393" s="61"/>
      <c r="H393">
        <f>B393-E393</f>
        <v>0</v>
      </c>
      <c r="I393">
        <f>C393-F393</f>
        <v>0</v>
      </c>
      <c r="K393">
        <f>STDEV(H392:H417)</f>
        <v>0</v>
      </c>
      <c r="L393">
        <f>STDEV(I392:I417)</f>
        <v>0</v>
      </c>
      <c r="N393">
        <v>390</v>
      </c>
      <c r="O393">
        <v>4225.4</v>
      </c>
      <c r="P393">
        <v>8310</v>
      </c>
      <c r="Q393">
        <v>771</v>
      </c>
      <c r="R393">
        <v>1967.6</v>
      </c>
      <c r="S393">
        <v>5184</v>
      </c>
      <c r="U393" s="62">
        <f>Seeing_vs_contrast!C400</f>
        <v>0.5072331074894708</v>
      </c>
      <c r="V393">
        <f>Seeing_vs_contrast!D400*180/PI()</f>
        <v>66.75804677973498</v>
      </c>
      <c r="W393">
        <f>V393*Seeing_vs_contrast!$U$24/360</f>
        <v>0.1912478960975283</v>
      </c>
      <c r="X393">
        <f>Seeing_vs_contrast!N400</f>
        <v>0</v>
      </c>
      <c r="Y393" t="e">
        <f>W393/X393*$T$2</f>
        <v>#DIV/0!</v>
      </c>
    </row>
    <row r="394" spans="1:25" ht="12">
      <c r="A394">
        <v>392</v>
      </c>
      <c r="B394" s="9"/>
      <c r="C394" s="61"/>
      <c r="E394" s="9"/>
      <c r="F394" s="9"/>
      <c r="H394">
        <f>B394-E394</f>
        <v>0</v>
      </c>
      <c r="I394">
        <f>C394-F394</f>
        <v>0</v>
      </c>
      <c r="K394">
        <f>STDEV(H393:H418)</f>
        <v>0</v>
      </c>
      <c r="L394">
        <f>STDEV(I393:I418)</f>
        <v>0</v>
      </c>
      <c r="N394">
        <v>391</v>
      </c>
      <c r="O394">
        <v>1688.4</v>
      </c>
      <c r="P394">
        <v>3372</v>
      </c>
      <c r="Q394">
        <v>323</v>
      </c>
      <c r="R394">
        <v>788.3</v>
      </c>
      <c r="S394">
        <v>2069</v>
      </c>
      <c r="U394" s="62">
        <f>Seeing_vs_contrast!C401</f>
        <v>0.20582310932063724</v>
      </c>
      <c r="V394">
        <f>Seeing_vs_contrast!D401*180/PI()</f>
        <v>101.87499504547569</v>
      </c>
      <c r="W394">
        <f>V394*Seeing_vs_contrast!$U$24/360</f>
        <v>0.2918506368479867</v>
      </c>
      <c r="X394">
        <f>Seeing_vs_contrast!N401</f>
        <v>0</v>
      </c>
      <c r="Y394" t="e">
        <f>W394/X394*$T$2</f>
        <v>#DIV/0!</v>
      </c>
    </row>
    <row r="395" spans="1:25" ht="12">
      <c r="A395">
        <v>393</v>
      </c>
      <c r="B395" s="9"/>
      <c r="C395" s="61"/>
      <c r="E395" s="9"/>
      <c r="F395" s="61"/>
      <c r="H395">
        <f>B395-E395</f>
        <v>0</v>
      </c>
      <c r="I395">
        <f>C395-F395</f>
        <v>0</v>
      </c>
      <c r="K395">
        <f>STDEV(H394:H419)</f>
        <v>0</v>
      </c>
      <c r="L395">
        <f>STDEV(I394:I419)</f>
        <v>0</v>
      </c>
      <c r="N395">
        <v>392</v>
      </c>
      <c r="O395">
        <v>6825.1</v>
      </c>
      <c r="P395">
        <v>13309</v>
      </c>
      <c r="Q395">
        <v>1008</v>
      </c>
      <c r="R395">
        <v>3210.9</v>
      </c>
      <c r="S395">
        <v>8668</v>
      </c>
      <c r="U395" s="62">
        <f>Seeing_vs_contrast!C402</f>
        <v>0.8123664774461332</v>
      </c>
      <c r="V395">
        <f>Seeing_vs_contrast!D402*180/PI()</f>
        <v>36.93722650662978</v>
      </c>
      <c r="W395">
        <f>V395*Seeing_vs_contrast!$U$24/360</f>
        <v>0.1058174586859721</v>
      </c>
      <c r="X395">
        <f>Seeing_vs_contrast!N402</f>
        <v>0</v>
      </c>
      <c r="Y395" t="e">
        <f>W395/X395*$T$2</f>
        <v>#DIV/0!</v>
      </c>
    </row>
    <row r="396" spans="1:25" ht="12">
      <c r="A396">
        <v>394</v>
      </c>
      <c r="B396" s="9"/>
      <c r="C396" s="61"/>
      <c r="E396" s="9"/>
      <c r="F396" s="9"/>
      <c r="H396">
        <f>B396-E396</f>
        <v>0</v>
      </c>
      <c r="I396">
        <f>C396-F396</f>
        <v>0</v>
      </c>
      <c r="K396">
        <f>STDEV(H395:H420)</f>
        <v>0</v>
      </c>
      <c r="L396">
        <f>STDEV(I395:I420)</f>
        <v>0</v>
      </c>
      <c r="N396">
        <v>393</v>
      </c>
      <c r="O396">
        <v>1376</v>
      </c>
      <c r="P396">
        <v>2914</v>
      </c>
      <c r="Q396">
        <v>177</v>
      </c>
      <c r="R396">
        <v>715.2</v>
      </c>
      <c r="S396">
        <v>1760</v>
      </c>
      <c r="U396" s="62">
        <f>Seeing_vs_contrast!C403</f>
        <v>0.17786730147103705</v>
      </c>
      <c r="V396">
        <f>Seeing_vs_contrast!D403*180/PI()</f>
        <v>106.47515378736378</v>
      </c>
      <c r="W396">
        <f>V396*Seeing_vs_contrast!$U$24/360</f>
        <v>0.3050291332770915</v>
      </c>
      <c r="X396">
        <f>Seeing_vs_contrast!N403</f>
        <v>0</v>
      </c>
      <c r="Y396" t="e">
        <f>W396/X396*$T$2</f>
        <v>#DIV/0!</v>
      </c>
    </row>
    <row r="397" spans="1:25" ht="12">
      <c r="A397">
        <v>395</v>
      </c>
      <c r="B397" s="9"/>
      <c r="C397" s="61"/>
      <c r="E397" s="9"/>
      <c r="F397" s="61"/>
      <c r="H397">
        <f>B397-E397</f>
        <v>0</v>
      </c>
      <c r="I397">
        <f>C397-F397</f>
        <v>0</v>
      </c>
      <c r="K397">
        <f>STDEV(H396:H421)</f>
        <v>0</v>
      </c>
      <c r="L397">
        <f>STDEV(I396:I421)</f>
        <v>0</v>
      </c>
      <c r="N397">
        <v>394</v>
      </c>
      <c r="O397">
        <v>1888.6</v>
      </c>
      <c r="P397">
        <v>3650</v>
      </c>
      <c r="Q397">
        <v>341</v>
      </c>
      <c r="R397">
        <v>852.8</v>
      </c>
      <c r="S397">
        <v>2291</v>
      </c>
      <c r="U397" s="62">
        <f>Seeing_vs_contrast!C404</f>
        <v>0.22279191845205396</v>
      </c>
      <c r="V397">
        <f>Seeing_vs_contrast!D404*180/PI()</f>
        <v>99.28937191355546</v>
      </c>
      <c r="W397">
        <f>V397*Seeing_vs_contrast!$U$24/360</f>
        <v>0.2844433652465211</v>
      </c>
      <c r="X397">
        <f>Seeing_vs_contrast!N404</f>
        <v>0</v>
      </c>
      <c r="Y397" t="e">
        <f>W397/X397*$T$2</f>
        <v>#DIV/0!</v>
      </c>
    </row>
    <row r="398" spans="1:25" ht="12">
      <c r="A398">
        <v>396</v>
      </c>
      <c r="B398" s="9"/>
      <c r="C398" s="61"/>
      <c r="E398" s="9"/>
      <c r="F398" s="9"/>
      <c r="H398">
        <f>B398-E398</f>
        <v>0</v>
      </c>
      <c r="I398">
        <f>C398-F398</f>
        <v>0</v>
      </c>
      <c r="K398">
        <f>STDEV(H397:H422)</f>
        <v>0</v>
      </c>
      <c r="L398">
        <f>STDEV(I397:I422)</f>
        <v>0</v>
      </c>
      <c r="N398">
        <v>395</v>
      </c>
      <c r="O398">
        <v>2321.8</v>
      </c>
      <c r="P398">
        <v>4697</v>
      </c>
      <c r="Q398">
        <v>194</v>
      </c>
      <c r="R398">
        <v>1234.2</v>
      </c>
      <c r="S398">
        <v>3075</v>
      </c>
      <c r="U398" s="62">
        <f>Seeing_vs_contrast!C405</f>
        <v>0.2866996276628212</v>
      </c>
      <c r="V398">
        <f>Seeing_vs_contrast!D405*180/PI()</f>
        <v>90.56794467683712</v>
      </c>
      <c r="W398">
        <f>V398*Seeing_vs_contrast!$U$24/360</f>
        <v>0.2594582931773307</v>
      </c>
      <c r="X398">
        <f>Seeing_vs_contrast!N405</f>
        <v>0</v>
      </c>
      <c r="Y398" t="e">
        <f>W398/X398*$T$2</f>
        <v>#DIV/0!</v>
      </c>
    </row>
    <row r="399" spans="1:25" ht="12">
      <c r="A399">
        <v>397</v>
      </c>
      <c r="B399" s="9"/>
      <c r="C399" s="61"/>
      <c r="E399" s="9"/>
      <c r="F399" s="9"/>
      <c r="H399">
        <f>B399-E399</f>
        <v>0</v>
      </c>
      <c r="I399">
        <f>C399-F399</f>
        <v>0</v>
      </c>
      <c r="K399">
        <f>STDEV(H398:H423)</f>
        <v>0</v>
      </c>
      <c r="L399">
        <f>STDEV(I398:I423)</f>
        <v>0</v>
      </c>
      <c r="N399">
        <v>396</v>
      </c>
      <c r="O399">
        <v>694.5</v>
      </c>
      <c r="P399">
        <v>1482</v>
      </c>
      <c r="Q399">
        <v>48</v>
      </c>
      <c r="R399">
        <v>371.1</v>
      </c>
      <c r="S399">
        <v>876</v>
      </c>
      <c r="U399" s="62">
        <f>Seeing_vs_contrast!C406</f>
        <v>0.09045962277971067</v>
      </c>
      <c r="V399">
        <f>Seeing_vs_contrast!D406*180/PI()</f>
        <v>125.60331818496672</v>
      </c>
      <c r="W399">
        <f>V399*Seeing_vs_contrast!$U$24/360</f>
        <v>0.3598273392419745</v>
      </c>
      <c r="X399">
        <f>Seeing_vs_contrast!N406</f>
        <v>0</v>
      </c>
      <c r="Y399" t="e">
        <f>W399/X399*$T$2</f>
        <v>#DIV/0!</v>
      </c>
    </row>
    <row r="400" spans="1:25" ht="12">
      <c r="A400">
        <v>398</v>
      </c>
      <c r="B400" s="9"/>
      <c r="C400" s="61"/>
      <c r="E400" s="9"/>
      <c r="F400" s="9"/>
      <c r="H400">
        <f>B400-E400</f>
        <v>0</v>
      </c>
      <c r="I400">
        <f>C400-F400</f>
        <v>0</v>
      </c>
      <c r="K400">
        <f>STDEV(H399:H424)</f>
        <v>0</v>
      </c>
      <c r="L400">
        <f>STDEV(I399:I424)</f>
        <v>0</v>
      </c>
      <c r="N400">
        <v>397</v>
      </c>
      <c r="O400">
        <v>1438.3</v>
      </c>
      <c r="P400">
        <v>2992</v>
      </c>
      <c r="Q400">
        <v>210</v>
      </c>
      <c r="R400">
        <v>722</v>
      </c>
      <c r="S400">
        <v>1781</v>
      </c>
      <c r="U400" s="62">
        <f>Seeing_vs_contrast!C407</f>
        <v>0.18262833424891656</v>
      </c>
      <c r="V400">
        <f>Seeing_vs_contrast!D407*180/PI()</f>
        <v>105.65758563041655</v>
      </c>
      <c r="W400">
        <f>V400*Seeing_vs_contrast!$U$24/360</f>
        <v>0.3026869708341371</v>
      </c>
      <c r="X400">
        <f>Seeing_vs_contrast!N407</f>
        <v>0</v>
      </c>
      <c r="Y400" t="e">
        <f>W400/X400*$T$2</f>
        <v>#DIV/0!</v>
      </c>
    </row>
    <row r="401" spans="1:25" ht="12">
      <c r="A401">
        <v>399</v>
      </c>
      <c r="B401" s="9"/>
      <c r="C401" s="61"/>
      <c r="E401" s="9"/>
      <c r="F401" s="9"/>
      <c r="H401">
        <f>B401-E401</f>
        <v>0</v>
      </c>
      <c r="I401">
        <f>C401-F401</f>
        <v>0</v>
      </c>
      <c r="K401">
        <f>STDEV(H400:H425)</f>
        <v>0</v>
      </c>
      <c r="L401">
        <f>STDEV(I400:I425)</f>
        <v>0</v>
      </c>
      <c r="N401">
        <v>398</v>
      </c>
      <c r="O401">
        <v>4043.4</v>
      </c>
      <c r="P401">
        <v>7884</v>
      </c>
      <c r="Q401">
        <v>681</v>
      </c>
      <c r="R401">
        <v>1870.5</v>
      </c>
      <c r="S401">
        <v>4921</v>
      </c>
      <c r="U401" s="62">
        <f>Seeing_vs_contrast!C408</f>
        <v>0.48123054385643654</v>
      </c>
      <c r="V401">
        <f>Seeing_vs_contrast!D408*180/PI()</f>
        <v>69.29752559960632</v>
      </c>
      <c r="W401">
        <f>V401*Seeing_vs_contrast!$U$24/360</f>
        <v>0.19852297385837217</v>
      </c>
      <c r="X401">
        <f>Seeing_vs_contrast!N408</f>
        <v>0</v>
      </c>
      <c r="Y401" t="e">
        <f>W401/X401*$T$2</f>
        <v>#DIV/0!</v>
      </c>
    </row>
    <row r="402" spans="1:25" ht="12">
      <c r="A402">
        <v>400</v>
      </c>
      <c r="B402" s="9"/>
      <c r="C402" s="61"/>
      <c r="E402" s="9"/>
      <c r="F402" s="9"/>
      <c r="H402">
        <f>B402-E402</f>
        <v>0</v>
      </c>
      <c r="I402">
        <f>C402-F402</f>
        <v>0</v>
      </c>
      <c r="K402">
        <f>STDEV(H401:H426)</f>
        <v>0</v>
      </c>
      <c r="L402">
        <f>STDEV(I401:I426)</f>
        <v>0</v>
      </c>
      <c r="N402">
        <v>399</v>
      </c>
      <c r="O402">
        <v>3964.9</v>
      </c>
      <c r="P402">
        <v>7795</v>
      </c>
      <c r="Q402">
        <v>610</v>
      </c>
      <c r="R402">
        <v>1865.9</v>
      </c>
      <c r="S402">
        <v>4937</v>
      </c>
      <c r="U402" s="62">
        <f>Seeing_vs_contrast!C409</f>
        <v>0.4757980833791125</v>
      </c>
      <c r="V402">
        <f>Seeing_vs_contrast!D409*180/PI()</f>
        <v>69.83327080881728</v>
      </c>
      <c r="W402">
        <f>V402*Seeing_vs_contrast!$U$24/360</f>
        <v>0.20005777226917634</v>
      </c>
      <c r="X402">
        <f>Seeing_vs_contrast!N409</f>
        <v>0</v>
      </c>
      <c r="Y402" t="e">
        <f>W402/X402*$T$2</f>
        <v>#DIV/0!</v>
      </c>
    </row>
    <row r="403" spans="1:25" ht="12">
      <c r="A403">
        <v>401</v>
      </c>
      <c r="B403" s="9"/>
      <c r="C403" s="9"/>
      <c r="E403" s="9"/>
      <c r="F403" s="9"/>
      <c r="H403">
        <f>B403-E403</f>
        <v>0</v>
      </c>
      <c r="I403">
        <f>C403-F403</f>
        <v>0</v>
      </c>
      <c r="K403">
        <f>STDEV(H402:H427)</f>
        <v>0</v>
      </c>
      <c r="L403">
        <f>STDEV(I402:I427)</f>
        <v>0</v>
      </c>
      <c r="N403">
        <v>400</v>
      </c>
      <c r="O403">
        <v>1595.9</v>
      </c>
      <c r="P403">
        <v>3352</v>
      </c>
      <c r="Q403">
        <v>257</v>
      </c>
      <c r="R403">
        <v>812.4</v>
      </c>
      <c r="S403">
        <v>1940</v>
      </c>
      <c r="U403" s="62">
        <f>Seeing_vs_contrast!C410</f>
        <v>0.20460233168528352</v>
      </c>
      <c r="V403">
        <f>Seeing_vs_contrast!D410*180/PI()</f>
        <v>102.06651022739116</v>
      </c>
      <c r="W403">
        <f>V403*Seeing_vs_contrast!$U$24/360</f>
        <v>0.29239928794517833</v>
      </c>
      <c r="X403">
        <f>Seeing_vs_contrast!N410</f>
        <v>0</v>
      </c>
      <c r="Y403" t="e">
        <f>W403/X403*$T$2</f>
        <v>#DIV/0!</v>
      </c>
    </row>
    <row r="404" spans="1:25" ht="12">
      <c r="A404">
        <v>402</v>
      </c>
      <c r="B404" s="9"/>
      <c r="C404" s="61"/>
      <c r="E404" s="9"/>
      <c r="F404" s="9"/>
      <c r="H404">
        <f>B404-E404</f>
        <v>0</v>
      </c>
      <c r="I404">
        <f>C404-F404</f>
        <v>0</v>
      </c>
      <c r="K404">
        <f>STDEV(H403:H428)</f>
        <v>0</v>
      </c>
      <c r="L404">
        <f>STDEV(I403:I428)</f>
        <v>0</v>
      </c>
      <c r="N404">
        <v>401</v>
      </c>
      <c r="O404">
        <v>3028.2</v>
      </c>
      <c r="P404">
        <v>6068</v>
      </c>
      <c r="Q404">
        <v>499</v>
      </c>
      <c r="R404">
        <v>1452.3</v>
      </c>
      <c r="S404">
        <v>3729</v>
      </c>
      <c r="U404" s="62">
        <f>Seeing_vs_contrast!C411</f>
        <v>0.37038393456631874</v>
      </c>
      <c r="V404">
        <f>Seeing_vs_contrast!D411*180/PI()</f>
        <v>80.75311761787145</v>
      </c>
      <c r="W404">
        <f>V404*Seeing_vs_contrast!$U$24/360</f>
        <v>0.23134085840903135</v>
      </c>
      <c r="X404">
        <f>Seeing_vs_contrast!N411</f>
        <v>0</v>
      </c>
      <c r="Y404" t="e">
        <f>W404/X404*$T$2</f>
        <v>#DIV/0!</v>
      </c>
    </row>
    <row r="405" spans="1:25" ht="12">
      <c r="A405">
        <v>403</v>
      </c>
      <c r="B405" s="9"/>
      <c r="C405" s="61"/>
      <c r="E405" s="9"/>
      <c r="F405" s="61"/>
      <c r="H405">
        <f>B405-E405</f>
        <v>0</v>
      </c>
      <c r="I405">
        <f>C405-F405</f>
        <v>0</v>
      </c>
      <c r="K405">
        <f>STDEV(H404:H429)</f>
        <v>0</v>
      </c>
      <c r="L405">
        <f>STDEV(I404:I429)</f>
        <v>0</v>
      </c>
      <c r="N405">
        <v>402</v>
      </c>
      <c r="O405">
        <v>1347.1</v>
      </c>
      <c r="P405">
        <v>2948</v>
      </c>
      <c r="Q405">
        <v>90</v>
      </c>
      <c r="R405">
        <v>775.4</v>
      </c>
      <c r="S405">
        <v>1696</v>
      </c>
      <c r="U405" s="62">
        <f>Seeing_vs_contrast!C412</f>
        <v>0.17994262345113837</v>
      </c>
      <c r="V405">
        <f>Seeing_vs_contrast!D412*180/PI()</f>
        <v>106.11689552861816</v>
      </c>
      <c r="W405">
        <f>V405*Seeing_vs_contrast!$U$24/360</f>
        <v>0.30400279800292257</v>
      </c>
      <c r="X405">
        <f>Seeing_vs_contrast!N412</f>
        <v>0</v>
      </c>
      <c r="Y405" t="e">
        <f>W405/X405*$T$2</f>
        <v>#DIV/0!</v>
      </c>
    </row>
    <row r="406" spans="1:25" ht="12">
      <c r="A406">
        <v>404</v>
      </c>
      <c r="B406" s="9"/>
      <c r="C406" s="61"/>
      <c r="E406" s="9"/>
      <c r="F406" s="61"/>
      <c r="H406">
        <f>B406-E406</f>
        <v>0</v>
      </c>
      <c r="I406">
        <f>C406-F406</f>
        <v>0</v>
      </c>
      <c r="K406">
        <f>STDEV(H405:H430)</f>
        <v>0</v>
      </c>
      <c r="L406">
        <f>STDEV(I405:I430)</f>
        <v>0</v>
      </c>
      <c r="N406">
        <v>403</v>
      </c>
      <c r="O406">
        <v>3628.5</v>
      </c>
      <c r="P406">
        <v>7091</v>
      </c>
      <c r="Q406">
        <v>497</v>
      </c>
      <c r="R406">
        <v>1722.2</v>
      </c>
      <c r="S406">
        <v>4618</v>
      </c>
      <c r="U406" s="62">
        <f>Seeing_vs_contrast!C413</f>
        <v>0.43282671061466155</v>
      </c>
      <c r="V406">
        <f>Seeing_vs_contrast!D413*180/PI()</f>
        <v>74.14958657486234</v>
      </c>
      <c r="W406">
        <f>V406*Seeing_vs_contrast!$U$24/360</f>
        <v>0.21242311770644418</v>
      </c>
      <c r="X406">
        <f>Seeing_vs_contrast!N413</f>
        <v>0</v>
      </c>
      <c r="Y406" t="e">
        <f>W406/X406*$T$2</f>
        <v>#DIV/0!</v>
      </c>
    </row>
    <row r="407" spans="1:25" ht="12">
      <c r="A407">
        <v>405</v>
      </c>
      <c r="B407" s="9"/>
      <c r="C407" s="61"/>
      <c r="E407" s="9"/>
      <c r="F407" s="61"/>
      <c r="H407">
        <f>B407-E407</f>
        <v>0</v>
      </c>
      <c r="I407">
        <f>C407-F407</f>
        <v>0</v>
      </c>
      <c r="K407">
        <f>STDEV(H406:H431)</f>
        <v>0</v>
      </c>
      <c r="L407">
        <f>STDEV(I406:I431)</f>
        <v>0</v>
      </c>
      <c r="N407">
        <v>404</v>
      </c>
      <c r="O407">
        <v>2097.2</v>
      </c>
      <c r="P407">
        <v>4307</v>
      </c>
      <c r="Q407">
        <v>193</v>
      </c>
      <c r="R407">
        <v>1110.6</v>
      </c>
      <c r="S407">
        <v>2726</v>
      </c>
      <c r="U407" s="62">
        <f>Seeing_vs_contrast!C414</f>
        <v>0.2628944637734237</v>
      </c>
      <c r="V407">
        <f>Seeing_vs_contrast!D414*180/PI()</f>
        <v>93.65722436460908</v>
      </c>
      <c r="W407">
        <f>V407*Seeing_vs_contrast!$U$24/360</f>
        <v>0.2683084358828624</v>
      </c>
      <c r="X407">
        <f>Seeing_vs_contrast!N414</f>
        <v>0</v>
      </c>
      <c r="Y407" t="e">
        <f>W407/X407*$T$2</f>
        <v>#DIV/0!</v>
      </c>
    </row>
    <row r="408" spans="1:25" ht="12">
      <c r="A408">
        <v>406</v>
      </c>
      <c r="B408" s="9"/>
      <c r="C408" s="61"/>
      <c r="E408" s="9"/>
      <c r="F408" s="9"/>
      <c r="H408">
        <f>B408-E408</f>
        <v>0</v>
      </c>
      <c r="I408">
        <f>C408-F408</f>
        <v>0</v>
      </c>
      <c r="K408">
        <f>STDEV(H407:H432)</f>
        <v>0</v>
      </c>
      <c r="L408">
        <f>STDEV(I407:I432)</f>
        <v>0</v>
      </c>
      <c r="N408">
        <v>405</v>
      </c>
      <c r="O408">
        <v>1482.9</v>
      </c>
      <c r="P408">
        <v>2981</v>
      </c>
      <c r="Q408">
        <v>262</v>
      </c>
      <c r="R408">
        <v>711.4</v>
      </c>
      <c r="S408">
        <v>1830</v>
      </c>
      <c r="U408" s="62">
        <f>Seeing_vs_contrast!C415</f>
        <v>0.18195690654947203</v>
      </c>
      <c r="V408">
        <f>Seeing_vs_contrast!D415*180/PI()</f>
        <v>105.77196303430954</v>
      </c>
      <c r="W408">
        <f>V408*Seeing_vs_contrast!$U$24/360</f>
        <v>0.30301463826766467</v>
      </c>
      <c r="X408">
        <f>Seeing_vs_contrast!N415</f>
        <v>0</v>
      </c>
      <c r="Y408" t="e">
        <f>W408/X408*$T$2</f>
        <v>#DIV/0!</v>
      </c>
    </row>
    <row r="409" spans="1:25" ht="12">
      <c r="A409">
        <v>407</v>
      </c>
      <c r="B409" s="9"/>
      <c r="C409" s="61"/>
      <c r="E409" s="9"/>
      <c r="F409" s="61"/>
      <c r="H409">
        <f>B409-E409</f>
        <v>0</v>
      </c>
      <c r="I409">
        <f>C409-F409</f>
        <v>0</v>
      </c>
      <c r="K409">
        <f>STDEV(H408:H433)</f>
        <v>0</v>
      </c>
      <c r="L409">
        <f>STDEV(I408:I433)</f>
        <v>0</v>
      </c>
      <c r="N409">
        <v>406</v>
      </c>
      <c r="O409">
        <v>4479.3</v>
      </c>
      <c r="P409">
        <v>8744</v>
      </c>
      <c r="Q409">
        <v>678</v>
      </c>
      <c r="R409">
        <v>2093</v>
      </c>
      <c r="S409">
        <v>5660</v>
      </c>
      <c r="U409" s="62">
        <f>Seeing_vs_contrast!C416</f>
        <v>0.5337239821766465</v>
      </c>
      <c r="V409">
        <f>Seeing_vs_contrast!D416*180/PI()</f>
        <v>64.20586940576625</v>
      </c>
      <c r="W409">
        <f>V409*Seeing_vs_contrast!$U$24/360</f>
        <v>0.18393643962472744</v>
      </c>
      <c r="X409">
        <f>Seeing_vs_contrast!N416</f>
        <v>0</v>
      </c>
      <c r="Y409" t="e">
        <f>W409/X409*$T$2</f>
        <v>#DIV/0!</v>
      </c>
    </row>
    <row r="410" spans="1:25" ht="12">
      <c r="A410">
        <v>408</v>
      </c>
      <c r="B410" s="9"/>
      <c r="C410" s="61"/>
      <c r="E410" s="9"/>
      <c r="F410" s="9"/>
      <c r="H410">
        <f>B410-E410</f>
        <v>0</v>
      </c>
      <c r="I410">
        <f>C410-F410</f>
        <v>0</v>
      </c>
      <c r="K410">
        <f>STDEV(H409:H434)</f>
        <v>0</v>
      </c>
      <c r="L410">
        <f>STDEV(I409:I434)</f>
        <v>0</v>
      </c>
      <c r="N410">
        <v>407</v>
      </c>
      <c r="O410">
        <v>2149.5</v>
      </c>
      <c r="P410">
        <v>4305</v>
      </c>
      <c r="Q410">
        <v>250</v>
      </c>
      <c r="R410">
        <v>1063.3</v>
      </c>
      <c r="S410">
        <v>2796</v>
      </c>
      <c r="U410" s="62">
        <f>Seeing_vs_contrast!C417</f>
        <v>0.2627723860098883</v>
      </c>
      <c r="V410">
        <f>Seeing_vs_contrast!D417*180/PI()</f>
        <v>93.67350315828224</v>
      </c>
      <c r="W410">
        <f>V410*Seeing_vs_contrast!$U$24/360</f>
        <v>0.26835507123532065</v>
      </c>
      <c r="X410">
        <f>Seeing_vs_contrast!N417</f>
        <v>0</v>
      </c>
      <c r="Y410" t="e">
        <f>W410/X410*$T$2</f>
        <v>#DIV/0!</v>
      </c>
    </row>
    <row r="411" spans="1:25" ht="12">
      <c r="A411">
        <v>409</v>
      </c>
      <c r="B411" s="9"/>
      <c r="C411" s="61"/>
      <c r="E411" s="9"/>
      <c r="F411" s="61"/>
      <c r="H411">
        <f>B411-E411</f>
        <v>0</v>
      </c>
      <c r="I411">
        <f>C411-F411</f>
        <v>0</v>
      </c>
      <c r="K411">
        <f>STDEV(H410:H435)</f>
        <v>0</v>
      </c>
      <c r="L411">
        <f>STDEV(I410:I435)</f>
        <v>0</v>
      </c>
      <c r="N411">
        <v>408</v>
      </c>
      <c r="O411">
        <v>1554.6</v>
      </c>
      <c r="P411">
        <v>3271</v>
      </c>
      <c r="Q411">
        <v>192</v>
      </c>
      <c r="R411">
        <v>806.2</v>
      </c>
      <c r="S411">
        <v>1909</v>
      </c>
      <c r="U411" s="62">
        <f>Seeing_vs_contrast!C418</f>
        <v>0.19965818226210097</v>
      </c>
      <c r="V411">
        <f>Seeing_vs_contrast!D418*180/PI()</f>
        <v>102.85026403537734</v>
      </c>
      <c r="W411">
        <f>V411*Seeing_vs_contrast!$U$24/360</f>
        <v>0.29464457932301535</v>
      </c>
      <c r="X411">
        <f>Seeing_vs_contrast!N418</f>
        <v>0</v>
      </c>
      <c r="Y411" t="e">
        <f>W411/X411*$T$2</f>
        <v>#DIV/0!</v>
      </c>
    </row>
    <row r="412" spans="1:25" ht="12">
      <c r="A412">
        <v>410</v>
      </c>
      <c r="B412" s="9"/>
      <c r="C412" s="61"/>
      <c r="E412" s="9"/>
      <c r="F412" s="61"/>
      <c r="H412">
        <f>B412-E412</f>
        <v>0</v>
      </c>
      <c r="I412">
        <f>C412-F412</f>
        <v>0</v>
      </c>
      <c r="K412">
        <f>STDEV(H411:H436)</f>
        <v>0</v>
      </c>
      <c r="L412">
        <f>STDEV(I411:I436)</f>
        <v>0</v>
      </c>
      <c r="N412">
        <v>409</v>
      </c>
      <c r="O412">
        <v>3808.1</v>
      </c>
      <c r="P412">
        <v>7640</v>
      </c>
      <c r="Q412">
        <v>554</v>
      </c>
      <c r="R412">
        <v>1843.9</v>
      </c>
      <c r="S412">
        <v>4764</v>
      </c>
      <c r="U412" s="62">
        <f>Seeing_vs_contrast!C419</f>
        <v>0.46633705670512116</v>
      </c>
      <c r="V412">
        <f>Seeing_vs_contrast!D419*180/PI()</f>
        <v>70.77114794876479</v>
      </c>
      <c r="W412">
        <f>V412*Seeing_vs_contrast!$U$24/360</f>
        <v>0.20274459488405516</v>
      </c>
      <c r="X412">
        <f>Seeing_vs_contrast!N419</f>
        <v>0</v>
      </c>
      <c r="Y412" t="e">
        <f>W412/X412*$T$2</f>
        <v>#DIV/0!</v>
      </c>
    </row>
    <row r="413" spans="1:25" ht="12">
      <c r="A413">
        <v>411</v>
      </c>
      <c r="B413" s="9"/>
      <c r="C413" s="61"/>
      <c r="E413" s="9"/>
      <c r="F413" s="61"/>
      <c r="H413">
        <f>B413-E413</f>
        <v>0</v>
      </c>
      <c r="I413">
        <f>C413-F413</f>
        <v>0</v>
      </c>
      <c r="K413">
        <f>STDEV(H412:H437)</f>
        <v>0</v>
      </c>
      <c r="L413">
        <f>STDEV(I412:I437)</f>
        <v>0</v>
      </c>
      <c r="N413">
        <v>410</v>
      </c>
      <c r="O413">
        <v>2256.9</v>
      </c>
      <c r="P413">
        <v>4692</v>
      </c>
      <c r="Q413">
        <v>307</v>
      </c>
      <c r="R413">
        <v>1148.7</v>
      </c>
      <c r="S413">
        <v>2798</v>
      </c>
      <c r="U413" s="62">
        <f>Seeing_vs_contrast!C420</f>
        <v>0.2863944332539828</v>
      </c>
      <c r="V413">
        <f>Seeing_vs_contrast!D420*180/PI()</f>
        <v>90.60654215432763</v>
      </c>
      <c r="W413">
        <f>V413*Seeing_vs_contrast!$U$24/360</f>
        <v>0.25956886690919984</v>
      </c>
      <c r="X413">
        <f>Seeing_vs_contrast!N420</f>
        <v>0</v>
      </c>
      <c r="Y413" t="e">
        <f>W413/X413*$T$2</f>
        <v>#DIV/0!</v>
      </c>
    </row>
    <row r="414" spans="1:25" ht="12">
      <c r="A414">
        <v>412</v>
      </c>
      <c r="B414" s="9"/>
      <c r="C414" s="61"/>
      <c r="E414" s="9"/>
      <c r="F414" s="61"/>
      <c r="H414">
        <f>B414-E414</f>
        <v>0</v>
      </c>
      <c r="I414">
        <f>C414-F414</f>
        <v>0</v>
      </c>
      <c r="K414">
        <f>STDEV(H413:H438)</f>
        <v>0</v>
      </c>
      <c r="L414">
        <f>STDEV(I413:I438)</f>
        <v>0</v>
      </c>
      <c r="N414">
        <v>411</v>
      </c>
      <c r="O414">
        <v>947.9</v>
      </c>
      <c r="P414">
        <v>2028</v>
      </c>
      <c r="Q414">
        <v>66</v>
      </c>
      <c r="R414">
        <v>552.9</v>
      </c>
      <c r="S414">
        <v>1181</v>
      </c>
      <c r="U414" s="62">
        <f>Seeing_vs_contrast!C421</f>
        <v>0.12378685222486724</v>
      </c>
      <c r="V414">
        <f>Seeing_vs_contrast!D421*180/PI()</f>
        <v>117.11891174014967</v>
      </c>
      <c r="W414">
        <f>V414*Seeing_vs_contrast!$U$24/360</f>
        <v>0.3355212823622496</v>
      </c>
      <c r="X414">
        <f>Seeing_vs_contrast!N421</f>
        <v>0</v>
      </c>
      <c r="Y414" t="e">
        <f>W414/X414*$T$2</f>
        <v>#DIV/0!</v>
      </c>
    </row>
    <row r="415" spans="1:25" ht="12">
      <c r="A415">
        <v>413</v>
      </c>
      <c r="B415" s="9"/>
      <c r="C415" s="61"/>
      <c r="E415" s="9"/>
      <c r="F415" s="9"/>
      <c r="H415">
        <f>B415-E415</f>
        <v>0</v>
      </c>
      <c r="I415">
        <f>C415-F415</f>
        <v>0</v>
      </c>
      <c r="K415">
        <f>STDEV(H414:H439)</f>
        <v>0</v>
      </c>
      <c r="L415">
        <f>STDEV(I414:I439)</f>
        <v>0</v>
      </c>
      <c r="N415">
        <v>412</v>
      </c>
      <c r="O415">
        <v>1116.2</v>
      </c>
      <c r="P415">
        <v>2452</v>
      </c>
      <c r="Q415">
        <v>85</v>
      </c>
      <c r="R415">
        <v>632.1</v>
      </c>
      <c r="S415">
        <v>1416</v>
      </c>
      <c r="U415" s="62">
        <f>Seeing_vs_contrast!C422</f>
        <v>0.1496673380943661</v>
      </c>
      <c r="V415">
        <f>Seeing_vs_contrast!D422*180/PI()</f>
        <v>111.67064116339195</v>
      </c>
      <c r="W415">
        <f>V415*Seeing_vs_contrast!$U$24/360</f>
        <v>0.3199131222162089</v>
      </c>
      <c r="X415">
        <f>Seeing_vs_contrast!N422</f>
        <v>0</v>
      </c>
      <c r="Y415" t="e">
        <f>W415/X415*$T$2</f>
        <v>#DIV/0!</v>
      </c>
    </row>
    <row r="416" spans="1:25" ht="12">
      <c r="A416">
        <v>414</v>
      </c>
      <c r="B416" s="9"/>
      <c r="C416" s="61"/>
      <c r="E416" s="9"/>
      <c r="F416" s="9"/>
      <c r="H416">
        <f>B416-E416</f>
        <v>0</v>
      </c>
      <c r="I416">
        <f>C416-F416</f>
        <v>0</v>
      </c>
      <c r="K416">
        <f>STDEV(H415:H440)</f>
        <v>0</v>
      </c>
      <c r="L416">
        <f>STDEV(I415:I440)</f>
        <v>0</v>
      </c>
      <c r="N416">
        <v>413</v>
      </c>
      <c r="O416">
        <v>2868.7</v>
      </c>
      <c r="P416">
        <v>5639</v>
      </c>
      <c r="Q416">
        <v>449</v>
      </c>
      <c r="R416">
        <v>1341.4</v>
      </c>
      <c r="S416">
        <v>3557</v>
      </c>
      <c r="U416" s="62">
        <f>Seeing_vs_contrast!C423</f>
        <v>0.34419825428798145</v>
      </c>
      <c r="V416">
        <f>Seeing_vs_contrast!D423*180/PI()</f>
        <v>83.68077400736664</v>
      </c>
      <c r="W416">
        <f>V416*Seeing_vs_contrast!$U$24/360</f>
        <v>0.23972798403652054</v>
      </c>
      <c r="X416">
        <f>Seeing_vs_contrast!N423</f>
        <v>0</v>
      </c>
      <c r="Y416" t="e">
        <f>W416/X416*$T$2</f>
        <v>#DIV/0!</v>
      </c>
    </row>
    <row r="417" spans="1:25" ht="12">
      <c r="A417">
        <v>415</v>
      </c>
      <c r="B417" s="9"/>
      <c r="C417" s="61"/>
      <c r="E417" s="9"/>
      <c r="F417" s="9"/>
      <c r="H417">
        <f>B417-E417</f>
        <v>0</v>
      </c>
      <c r="I417">
        <f>C417-F417</f>
        <v>0</v>
      </c>
      <c r="K417">
        <f>STDEV(H416:H441)</f>
        <v>0</v>
      </c>
      <c r="L417">
        <f>STDEV(I416:I441)</f>
        <v>0</v>
      </c>
      <c r="N417">
        <v>414</v>
      </c>
      <c r="O417">
        <v>3144.3</v>
      </c>
      <c r="P417">
        <v>6221</v>
      </c>
      <c r="Q417">
        <v>455</v>
      </c>
      <c r="R417">
        <v>1492.5</v>
      </c>
      <c r="S417">
        <v>3943</v>
      </c>
      <c r="U417" s="62">
        <f>Seeing_vs_contrast!C424</f>
        <v>0.3797228834767747</v>
      </c>
      <c r="V417">
        <f>Seeing_vs_contrast!D424*180/PI()</f>
        <v>79.73438227782597</v>
      </c>
      <c r="W417">
        <f>V417*Seeing_vs_contrast!$U$24/360</f>
        <v>0.2284223938963302</v>
      </c>
      <c r="X417">
        <f>Seeing_vs_contrast!N424</f>
        <v>0</v>
      </c>
      <c r="Y417" t="e">
        <f>W417/X417*$T$2</f>
        <v>#DIV/0!</v>
      </c>
    </row>
    <row r="418" spans="1:25" ht="12">
      <c r="A418">
        <v>416</v>
      </c>
      <c r="B418" s="9"/>
      <c r="C418" s="61"/>
      <c r="E418" s="9"/>
      <c r="F418" s="9"/>
      <c r="H418">
        <f>B418-E418</f>
        <v>0</v>
      </c>
      <c r="I418">
        <f>C418-F418</f>
        <v>0</v>
      </c>
      <c r="K418">
        <f>STDEV(H417:H442)</f>
        <v>0</v>
      </c>
      <c r="L418">
        <f>STDEV(I417:I442)</f>
        <v>0</v>
      </c>
      <c r="N418">
        <v>415</v>
      </c>
      <c r="O418">
        <v>1651.8</v>
      </c>
      <c r="P418">
        <v>3578</v>
      </c>
      <c r="Q418">
        <v>184</v>
      </c>
      <c r="R418">
        <v>896.6</v>
      </c>
      <c r="S418">
        <v>2048</v>
      </c>
      <c r="U418" s="62">
        <f>Seeing_vs_contrast!C425</f>
        <v>0.21839711896478056</v>
      </c>
      <c r="V418">
        <f>Seeing_vs_contrast!D425*180/PI()</f>
        <v>99.94592175315066</v>
      </c>
      <c r="W418">
        <f>V418*Seeing_vs_contrast!$U$24/360</f>
        <v>0.2863242437557447</v>
      </c>
      <c r="X418">
        <f>Seeing_vs_contrast!N425</f>
        <v>0</v>
      </c>
      <c r="Y418" t="e">
        <f>W418/X418*$T$2</f>
        <v>#DIV/0!</v>
      </c>
    </row>
    <row r="419" spans="1:25" ht="12">
      <c r="A419">
        <v>417</v>
      </c>
      <c r="B419" s="9"/>
      <c r="C419" s="61"/>
      <c r="E419" s="9"/>
      <c r="F419" s="61"/>
      <c r="H419">
        <f>B419-E419</f>
        <v>0</v>
      </c>
      <c r="I419">
        <f>C419-F419</f>
        <v>0</v>
      </c>
      <c r="K419">
        <f>STDEV(H418:H443)</f>
        <v>0</v>
      </c>
      <c r="L419">
        <f>STDEV(I418:I443)</f>
        <v>0</v>
      </c>
      <c r="N419">
        <v>416</v>
      </c>
      <c r="O419">
        <v>2639.8</v>
      </c>
      <c r="P419">
        <v>5386</v>
      </c>
      <c r="Q419">
        <v>415</v>
      </c>
      <c r="R419">
        <v>1312.4</v>
      </c>
      <c r="S419">
        <v>3359</v>
      </c>
      <c r="U419" s="62">
        <f>Seeing_vs_contrast!C426</f>
        <v>0.3287554172007569</v>
      </c>
      <c r="V419">
        <f>Seeing_vs_contrast!D426*180/PI()</f>
        <v>85.46261279244217</v>
      </c>
      <c r="W419">
        <f>V419*Seeing_vs_contrast!$U$24/360</f>
        <v>0.2448325809393484</v>
      </c>
      <c r="X419">
        <f>Seeing_vs_contrast!N426</f>
        <v>0</v>
      </c>
      <c r="Y419" t="e">
        <f>W419/X419*$T$2</f>
        <v>#DIV/0!</v>
      </c>
    </row>
    <row r="420" spans="1:25" ht="12">
      <c r="A420">
        <v>418</v>
      </c>
      <c r="B420" s="9"/>
      <c r="C420" s="61"/>
      <c r="E420" s="9"/>
      <c r="F420" s="61"/>
      <c r="H420">
        <f>B420-E420</f>
        <v>0</v>
      </c>
      <c r="I420">
        <f>C420-F420</f>
        <v>0</v>
      </c>
      <c r="K420">
        <f>STDEV(H419:H444)</f>
        <v>0</v>
      </c>
      <c r="L420">
        <f>STDEV(I419:I444)</f>
        <v>0</v>
      </c>
      <c r="N420">
        <v>417</v>
      </c>
      <c r="O420">
        <v>3255</v>
      </c>
      <c r="P420">
        <v>6521</v>
      </c>
      <c r="Q420">
        <v>519</v>
      </c>
      <c r="R420">
        <v>1561.4</v>
      </c>
      <c r="S420">
        <v>4026</v>
      </c>
      <c r="U420" s="62">
        <f>Seeing_vs_contrast!C427</f>
        <v>0.3980345480070805</v>
      </c>
      <c r="V420">
        <f>Seeing_vs_contrast!D427*180/PI()</f>
        <v>77.77114231772325</v>
      </c>
      <c r="W420">
        <f>V420*Seeing_vs_contrast!$U$24/360</f>
        <v>0.2227981204189609</v>
      </c>
      <c r="X420">
        <f>Seeing_vs_contrast!N427</f>
        <v>0</v>
      </c>
      <c r="Y420" t="e">
        <f>W420/X420*$T$2</f>
        <v>#DIV/0!</v>
      </c>
    </row>
    <row r="421" spans="1:25" ht="12">
      <c r="A421">
        <v>419</v>
      </c>
      <c r="B421" s="9"/>
      <c r="C421" s="61"/>
      <c r="E421" s="9"/>
      <c r="F421" s="61"/>
      <c r="H421">
        <f>B421-E421</f>
        <v>0</v>
      </c>
      <c r="I421">
        <f>C421-F421</f>
        <v>0</v>
      </c>
      <c r="K421">
        <f>STDEV(H420:H445)</f>
        <v>0</v>
      </c>
      <c r="L421">
        <f>STDEV(I420:I445)</f>
        <v>0</v>
      </c>
      <c r="N421">
        <v>418</v>
      </c>
      <c r="O421">
        <v>2026.9</v>
      </c>
      <c r="P421">
        <v>4495</v>
      </c>
      <c r="Q421">
        <v>132</v>
      </c>
      <c r="R421">
        <v>1210.3</v>
      </c>
      <c r="S421">
        <v>2535</v>
      </c>
      <c r="U421" s="62">
        <f>Seeing_vs_contrast!C428</f>
        <v>0.27436977354574865</v>
      </c>
      <c r="V421">
        <f>Seeing_vs_contrast!D428*180/PI()</f>
        <v>92.14752320379102</v>
      </c>
      <c r="W421">
        <f>V421*Seeing_vs_contrast!$U$24/360</f>
        <v>0.26398345657819383</v>
      </c>
      <c r="X421">
        <f>Seeing_vs_contrast!N428</f>
        <v>0</v>
      </c>
      <c r="Y421" t="e">
        <f>W421/X421*$T$2</f>
        <v>#DIV/0!</v>
      </c>
    </row>
    <row r="422" spans="1:25" ht="12">
      <c r="A422">
        <v>420</v>
      </c>
      <c r="B422" s="9"/>
      <c r="C422" s="61"/>
      <c r="E422" s="9"/>
      <c r="F422" s="9"/>
      <c r="H422">
        <f>B422-E422</f>
        <v>0</v>
      </c>
      <c r="I422">
        <f>C422-F422</f>
        <v>0</v>
      </c>
      <c r="K422">
        <f>STDEV(H421:H446)</f>
        <v>0</v>
      </c>
      <c r="L422">
        <f>STDEV(I421:I446)</f>
        <v>0</v>
      </c>
      <c r="N422">
        <v>419</v>
      </c>
      <c r="O422">
        <v>4191.3</v>
      </c>
      <c r="P422">
        <v>8282</v>
      </c>
      <c r="Q422">
        <v>653</v>
      </c>
      <c r="R422">
        <v>1990.7</v>
      </c>
      <c r="S422">
        <v>5184</v>
      </c>
      <c r="U422" s="62">
        <f>Seeing_vs_contrast!C429</f>
        <v>0.5055240187999755</v>
      </c>
      <c r="V422">
        <f>Seeing_vs_contrast!D429*180/PI()</f>
        <v>66.92381164550417</v>
      </c>
      <c r="W422">
        <f>V422*Seeing_vs_contrast!$U$24/360</f>
        <v>0.19172277790360998</v>
      </c>
      <c r="X422">
        <f>Seeing_vs_contrast!N429</f>
        <v>0</v>
      </c>
      <c r="Y422" t="e">
        <f>W422/X422*$T$2</f>
        <v>#DIV/0!</v>
      </c>
    </row>
    <row r="423" spans="1:25" ht="12">
      <c r="A423">
        <v>421</v>
      </c>
      <c r="B423" s="9"/>
      <c r="C423" s="9"/>
      <c r="E423" s="9"/>
      <c r="F423" s="61"/>
      <c r="H423">
        <f>B423-E423</f>
        <v>0</v>
      </c>
      <c r="I423">
        <f>C423-F423</f>
        <v>0</v>
      </c>
      <c r="K423">
        <f>STDEV(H422:H447)</f>
        <v>0</v>
      </c>
      <c r="L423">
        <f>STDEV(I422:I447)</f>
        <v>0</v>
      </c>
      <c r="N423">
        <v>420</v>
      </c>
      <c r="O423">
        <v>4882.2</v>
      </c>
      <c r="P423">
        <v>9614</v>
      </c>
      <c r="Q423">
        <v>783</v>
      </c>
      <c r="R423">
        <v>2296.7</v>
      </c>
      <c r="S423">
        <v>6001</v>
      </c>
      <c r="U423" s="62">
        <f>Seeing_vs_contrast!C430</f>
        <v>0.5868278093145334</v>
      </c>
      <c r="V423">
        <f>Seeing_vs_contrast!D430*180/PI()</f>
        <v>59.157654693673194</v>
      </c>
      <c r="W423">
        <f>V423*Seeing_vs_contrast!$U$24/360</f>
        <v>0.1694743561859792</v>
      </c>
      <c r="X423">
        <f>Seeing_vs_contrast!N430</f>
        <v>0</v>
      </c>
      <c r="Y423" t="e">
        <f>W423/X423*$T$2</f>
        <v>#DIV/0!</v>
      </c>
    </row>
    <row r="424" spans="1:25" ht="12">
      <c r="A424">
        <v>422</v>
      </c>
      <c r="B424" s="9"/>
      <c r="C424" s="61"/>
      <c r="E424" s="9"/>
      <c r="F424" s="61"/>
      <c r="H424">
        <f>B424-E424</f>
        <v>0</v>
      </c>
      <c r="I424">
        <f>C424-F424</f>
        <v>0</v>
      </c>
      <c r="K424">
        <f>STDEV(H423:H448)</f>
        <v>0</v>
      </c>
      <c r="L424">
        <f>STDEV(I423:I448)</f>
        <v>0</v>
      </c>
      <c r="N424">
        <v>421</v>
      </c>
      <c r="O424">
        <v>3456.9</v>
      </c>
      <c r="P424">
        <v>6855</v>
      </c>
      <c r="Q424">
        <v>568</v>
      </c>
      <c r="R424">
        <v>1631.2</v>
      </c>
      <c r="S424">
        <v>4250</v>
      </c>
      <c r="U424" s="62">
        <f>Seeing_vs_contrast!C431</f>
        <v>0.41842153451748765</v>
      </c>
      <c r="V424">
        <f>Seeing_vs_contrast!D431*180/PI()</f>
        <v>75.63328930051397</v>
      </c>
      <c r="W424">
        <f>V424*Seeing_vs_contrast!$U$24/360</f>
        <v>0.21667361691070156</v>
      </c>
      <c r="X424">
        <f>Seeing_vs_contrast!N431</f>
        <v>0</v>
      </c>
      <c r="Y424" t="e">
        <f>W424/X424*$T$2</f>
        <v>#DIV/0!</v>
      </c>
    </row>
    <row r="425" spans="1:25" ht="12">
      <c r="A425">
        <v>423</v>
      </c>
      <c r="B425" s="9"/>
      <c r="C425" s="61"/>
      <c r="E425" s="9"/>
      <c r="F425" s="61"/>
      <c r="H425">
        <f>B425-E425</f>
        <v>0</v>
      </c>
      <c r="I425">
        <f>C425-F425</f>
        <v>0</v>
      </c>
      <c r="K425">
        <f>STDEV(H424:H449)</f>
        <v>0</v>
      </c>
      <c r="L425">
        <f>STDEV(I424:I449)</f>
        <v>0</v>
      </c>
      <c r="N425">
        <v>422</v>
      </c>
      <c r="O425">
        <v>4064.1</v>
      </c>
      <c r="P425">
        <v>7951</v>
      </c>
      <c r="Q425">
        <v>543</v>
      </c>
      <c r="R425">
        <v>1935.1</v>
      </c>
      <c r="S425">
        <v>5203</v>
      </c>
      <c r="U425" s="62">
        <f>Seeing_vs_contrast!C432</f>
        <v>0.4853201489348715</v>
      </c>
      <c r="V425">
        <f>Seeing_vs_contrast!D432*180/PI()</f>
        <v>68.895477022315</v>
      </c>
      <c r="W425">
        <f>V425*Seeing_vs_contrast!$U$24/360</f>
        <v>0.19737118844455284</v>
      </c>
      <c r="X425">
        <f>Seeing_vs_contrast!N432</f>
        <v>0</v>
      </c>
      <c r="Y425" t="e">
        <f>W425/X425*$T$2</f>
        <v>#DIV/0!</v>
      </c>
    </row>
    <row r="426" spans="1:25" ht="12">
      <c r="A426">
        <v>424</v>
      </c>
      <c r="B426" s="9"/>
      <c r="C426" s="61"/>
      <c r="E426" s="9"/>
      <c r="F426" s="9"/>
      <c r="H426">
        <f>B426-E426</f>
        <v>0</v>
      </c>
      <c r="I426">
        <f>C426-F426</f>
        <v>0</v>
      </c>
      <c r="K426">
        <f>STDEV(H425:H450)</f>
        <v>0</v>
      </c>
      <c r="L426">
        <f>STDEV(I425:I450)</f>
        <v>0</v>
      </c>
      <c r="N426">
        <v>423</v>
      </c>
      <c r="O426">
        <v>1289.5</v>
      </c>
      <c r="P426">
        <v>2675</v>
      </c>
      <c r="Q426">
        <v>215</v>
      </c>
      <c r="R426">
        <v>637.8</v>
      </c>
      <c r="S426">
        <v>1569</v>
      </c>
      <c r="U426" s="62">
        <f>Seeing_vs_contrast!C433</f>
        <v>0.1632790087285601</v>
      </c>
      <c r="V426">
        <f>Seeing_vs_contrast!D433*180/PI()</f>
        <v>109.08173981844394</v>
      </c>
      <c r="W426">
        <f>V426*Seeing_vs_contrast!$U$24/360</f>
        <v>0.31249645921737973</v>
      </c>
      <c r="X426">
        <f>Seeing_vs_contrast!N433</f>
        <v>0</v>
      </c>
      <c r="Y426" t="e">
        <f>W426/X426*$T$2</f>
        <v>#DIV/0!</v>
      </c>
    </row>
    <row r="427" spans="1:25" ht="12">
      <c r="A427">
        <v>425</v>
      </c>
      <c r="B427" s="9"/>
      <c r="C427" s="61"/>
      <c r="E427" s="9"/>
      <c r="F427" s="61"/>
      <c r="H427">
        <f>B427-E427</f>
        <v>0</v>
      </c>
      <c r="I427">
        <f>C427-F427</f>
        <v>0</v>
      </c>
      <c r="K427">
        <f>STDEV(H426:H451)</f>
        <v>0</v>
      </c>
      <c r="L427">
        <f>STDEV(I426:I451)</f>
        <v>0</v>
      </c>
      <c r="N427">
        <v>424</v>
      </c>
      <c r="O427">
        <v>2952.7</v>
      </c>
      <c r="P427">
        <v>6259</v>
      </c>
      <c r="Q427">
        <v>105</v>
      </c>
      <c r="R427">
        <v>1739.2</v>
      </c>
      <c r="S427">
        <v>4105</v>
      </c>
      <c r="U427" s="62">
        <f>Seeing_vs_contrast!C434</f>
        <v>0.3820423609839468</v>
      </c>
      <c r="V427">
        <f>Seeing_vs_contrast!D434*180/PI()</f>
        <v>79.48326047545709</v>
      </c>
      <c r="W427">
        <f>V427*Seeing_vs_contrast!$U$24/360</f>
        <v>0.22770298224958552</v>
      </c>
      <c r="X427">
        <f>Seeing_vs_contrast!N434</f>
        <v>0</v>
      </c>
      <c r="Y427" t="e">
        <f>W427/X427*$T$2</f>
        <v>#DIV/0!</v>
      </c>
    </row>
    <row r="428" spans="1:25" ht="12">
      <c r="A428">
        <v>426</v>
      </c>
      <c r="B428" s="9"/>
      <c r="C428" s="61"/>
      <c r="E428" s="9"/>
      <c r="F428" s="61"/>
      <c r="H428">
        <f>B428-E428</f>
        <v>0</v>
      </c>
      <c r="I428">
        <f>C428-F428</f>
        <v>0</v>
      </c>
      <c r="K428">
        <f>STDEV(H427:H452)</f>
        <v>0</v>
      </c>
      <c r="L428">
        <f>STDEV(I427:I452)</f>
        <v>0</v>
      </c>
      <c r="N428">
        <v>425</v>
      </c>
      <c r="O428">
        <v>3305.6</v>
      </c>
      <c r="P428">
        <v>6494</v>
      </c>
      <c r="Q428">
        <v>350</v>
      </c>
      <c r="R428">
        <v>1626.9</v>
      </c>
      <c r="S428">
        <v>4300</v>
      </c>
      <c r="U428" s="62">
        <f>Seeing_vs_contrast!C435</f>
        <v>0.396386498199353</v>
      </c>
      <c r="V428">
        <f>Seeing_vs_contrast!D435*180/PI()</f>
        <v>77.946082194622</v>
      </c>
      <c r="W428">
        <f>V428*Seeing_vs_contrast!$U$24/360</f>
        <v>0.22329928672046814</v>
      </c>
      <c r="X428">
        <f>Seeing_vs_contrast!N435</f>
        <v>0</v>
      </c>
      <c r="Y428" t="e">
        <f>W428/X428*$T$2</f>
        <v>#DIV/0!</v>
      </c>
    </row>
    <row r="429" spans="1:25" ht="12">
      <c r="A429">
        <v>427</v>
      </c>
      <c r="B429" s="9"/>
      <c r="C429" s="61"/>
      <c r="E429" s="9"/>
      <c r="F429" s="61"/>
      <c r="H429">
        <f>B429-E429</f>
        <v>0</v>
      </c>
      <c r="I429">
        <f>C429-F429</f>
        <v>0</v>
      </c>
      <c r="K429">
        <f>STDEV(H428:H453)</f>
        <v>0</v>
      </c>
      <c r="L429">
        <f>STDEV(I428:I453)</f>
        <v>0</v>
      </c>
      <c r="N429">
        <v>426</v>
      </c>
      <c r="O429">
        <v>2053.7</v>
      </c>
      <c r="P429">
        <v>4191</v>
      </c>
      <c r="Q429">
        <v>300</v>
      </c>
      <c r="R429">
        <v>1007</v>
      </c>
      <c r="S429">
        <v>2572</v>
      </c>
      <c r="U429" s="62">
        <f>Seeing_vs_contrast!C436</f>
        <v>0.2558139534883721</v>
      </c>
      <c r="V429">
        <f>Seeing_vs_contrast!D436*180/PI()</f>
        <v>94.60936312287593</v>
      </c>
      <c r="W429">
        <f>V429*Seeing_vs_contrast!$U$24/360</f>
        <v>0.27103611506305564</v>
      </c>
      <c r="X429">
        <f>Seeing_vs_contrast!N436</f>
        <v>0</v>
      </c>
      <c r="Y429" t="e">
        <f>W429/X429*$T$2</f>
        <v>#DIV/0!</v>
      </c>
    </row>
    <row r="430" spans="1:25" ht="12">
      <c r="A430">
        <v>428</v>
      </c>
      <c r="B430" s="9"/>
      <c r="C430" s="61"/>
      <c r="E430" s="9"/>
      <c r="F430" s="61"/>
      <c r="H430">
        <f>B430-E430</f>
        <v>0</v>
      </c>
      <c r="I430">
        <f>C430-F430</f>
        <v>0</v>
      </c>
      <c r="K430">
        <f>STDEV(H429:H454)</f>
        <v>0</v>
      </c>
      <c r="L430">
        <f>STDEV(I429:I454)</f>
        <v>0</v>
      </c>
      <c r="N430">
        <v>427</v>
      </c>
      <c r="O430">
        <v>1943.3</v>
      </c>
      <c r="P430">
        <v>3896</v>
      </c>
      <c r="Q430">
        <v>255</v>
      </c>
      <c r="R430">
        <v>947.8</v>
      </c>
      <c r="S430">
        <v>2455</v>
      </c>
      <c r="U430" s="62">
        <f>Seeing_vs_contrast!C437</f>
        <v>0.23780748336690472</v>
      </c>
      <c r="V430">
        <f>Seeing_vs_contrast!D437*180/PI()</f>
        <v>97.10895419749234</v>
      </c>
      <c r="W430">
        <f>V430*Seeing_vs_contrast!$U$24/360</f>
        <v>0.27819692274369107</v>
      </c>
      <c r="X430">
        <f>Seeing_vs_contrast!N437</f>
        <v>0</v>
      </c>
      <c r="Y430" t="e">
        <f>W430/X430*$T$2</f>
        <v>#DIV/0!</v>
      </c>
    </row>
    <row r="431" spans="1:25" ht="12">
      <c r="A431">
        <v>429</v>
      </c>
      <c r="B431" s="9"/>
      <c r="C431" s="61"/>
      <c r="E431" s="9"/>
      <c r="F431" s="61"/>
      <c r="H431">
        <f>B431-E431</f>
        <v>0</v>
      </c>
      <c r="I431">
        <f>C431-F431</f>
        <v>0</v>
      </c>
      <c r="K431">
        <f>STDEV(H430:H455)</f>
        <v>0</v>
      </c>
      <c r="L431">
        <f>STDEV(I430:I455)</f>
        <v>0</v>
      </c>
      <c r="N431">
        <v>428</v>
      </c>
      <c r="O431">
        <v>1186.3</v>
      </c>
      <c r="P431">
        <v>2394</v>
      </c>
      <c r="Q431">
        <v>176</v>
      </c>
      <c r="R431">
        <v>596.1</v>
      </c>
      <c r="S431">
        <v>1491</v>
      </c>
      <c r="U431" s="62">
        <f>Seeing_vs_contrast!C438</f>
        <v>0.14612708295184032</v>
      </c>
      <c r="V431">
        <f>Seeing_vs_contrast!D438*180/PI()</f>
        <v>112.37216039890471</v>
      </c>
      <c r="W431">
        <f>V431*Seeing_vs_contrast!$U$24/360</f>
        <v>0.3219228286761122</v>
      </c>
      <c r="X431">
        <f>Seeing_vs_contrast!N438</f>
        <v>0</v>
      </c>
      <c r="Y431" t="e">
        <f>W431/X431*$T$2</f>
        <v>#DIV/0!</v>
      </c>
    </row>
    <row r="432" spans="1:25" ht="12">
      <c r="A432">
        <v>430</v>
      </c>
      <c r="B432" s="9"/>
      <c r="C432" s="61"/>
      <c r="E432" s="9"/>
      <c r="F432" s="61"/>
      <c r="H432">
        <f>B432-E432</f>
        <v>0</v>
      </c>
      <c r="I432">
        <f>C432-F432</f>
        <v>0</v>
      </c>
      <c r="K432">
        <f>STDEV(H431:H456)</f>
        <v>0</v>
      </c>
      <c r="L432">
        <f>STDEV(I431:I456)</f>
        <v>0</v>
      </c>
      <c r="N432">
        <v>429</v>
      </c>
      <c r="O432">
        <v>3716.9</v>
      </c>
      <c r="P432">
        <v>7294</v>
      </c>
      <c r="Q432">
        <v>627</v>
      </c>
      <c r="R432">
        <v>1731.5</v>
      </c>
      <c r="S432">
        <v>4514</v>
      </c>
      <c r="U432" s="62">
        <f>Seeing_vs_contrast!C439</f>
        <v>0.4452176036135018</v>
      </c>
      <c r="V432">
        <f>Seeing_vs_contrast!D439*180/PI()</f>
        <v>72.8892451341801</v>
      </c>
      <c r="W432">
        <f>V432*Seeing_vs_contrast!$U$24/360</f>
        <v>0.20881250205002305</v>
      </c>
      <c r="X432">
        <f>Seeing_vs_contrast!N439</f>
        <v>0</v>
      </c>
      <c r="Y432" t="e">
        <f>W432/X432*$T$2</f>
        <v>#DIV/0!</v>
      </c>
    </row>
    <row r="433" spans="1:25" ht="12">
      <c r="A433">
        <v>431</v>
      </c>
      <c r="B433" s="9"/>
      <c r="C433" s="61"/>
      <c r="E433" s="9"/>
      <c r="F433" s="61"/>
      <c r="H433">
        <f>B433-E433</f>
        <v>0</v>
      </c>
      <c r="I433">
        <f>C433-F433</f>
        <v>0</v>
      </c>
      <c r="K433">
        <f>STDEV(H432:H457)</f>
        <v>0</v>
      </c>
      <c r="L433">
        <f>STDEV(I432:I457)</f>
        <v>0</v>
      </c>
      <c r="N433">
        <v>430</v>
      </c>
      <c r="O433">
        <v>1117.5</v>
      </c>
      <c r="P433">
        <v>2517</v>
      </c>
      <c r="Q433" s="63" t="s">
        <v>79</v>
      </c>
      <c r="R433">
        <v>804.7</v>
      </c>
      <c r="S433">
        <v>1544</v>
      </c>
      <c r="U433" s="62">
        <f>Seeing_vs_contrast!C440</f>
        <v>0.15363486540926571</v>
      </c>
      <c r="V433">
        <f>Seeing_vs_contrast!D440*180/PI()</f>
        <v>110.898834031087</v>
      </c>
      <c r="W433">
        <f>V433*Seeing_vs_contrast!$U$24/360</f>
        <v>0.3177020555753078</v>
      </c>
      <c r="X433">
        <f>Seeing_vs_contrast!N440</f>
        <v>0</v>
      </c>
      <c r="Y433" t="e">
        <f>W433/X433*$T$2</f>
        <v>#DIV/0!</v>
      </c>
    </row>
    <row r="434" spans="1:25" ht="12">
      <c r="A434">
        <v>432</v>
      </c>
      <c r="B434" s="9"/>
      <c r="C434" s="61"/>
      <c r="E434" s="9"/>
      <c r="F434" s="61"/>
      <c r="H434">
        <f>B434-E434</f>
        <v>0</v>
      </c>
      <c r="I434">
        <f>C434-F434</f>
        <v>0</v>
      </c>
      <c r="K434">
        <f>STDEV(H433:H458)</f>
        <v>0</v>
      </c>
      <c r="L434">
        <f>STDEV(I433:I458)</f>
        <v>0</v>
      </c>
      <c r="N434">
        <v>431</v>
      </c>
      <c r="O434">
        <v>3155</v>
      </c>
      <c r="P434">
        <v>6092</v>
      </c>
      <c r="Q434">
        <v>515</v>
      </c>
      <c r="R434">
        <v>1458.1</v>
      </c>
      <c r="S434">
        <v>3898</v>
      </c>
      <c r="U434" s="62">
        <f>Seeing_vs_contrast!C441</f>
        <v>0.3718488677287432</v>
      </c>
      <c r="V434">
        <f>Seeing_vs_contrast!D441*180/PI()</f>
        <v>80.59248773376024</v>
      </c>
      <c r="W434">
        <f>V434*Seeing_vs_contrast!$U$24/360</f>
        <v>0.2308806872556119</v>
      </c>
      <c r="X434">
        <f>Seeing_vs_contrast!N441</f>
        <v>0</v>
      </c>
      <c r="Y434" t="e">
        <f>W434/X434*$T$2</f>
        <v>#DIV/0!</v>
      </c>
    </row>
    <row r="435" spans="1:25" ht="12">
      <c r="A435">
        <v>433</v>
      </c>
      <c r="B435" s="9"/>
      <c r="C435" s="61"/>
      <c r="E435" s="9"/>
      <c r="F435" s="61"/>
      <c r="H435">
        <f>B435-E435</f>
        <v>0</v>
      </c>
      <c r="I435">
        <f>C435-F435</f>
        <v>0</v>
      </c>
      <c r="K435">
        <f>STDEV(H434:H459)</f>
        <v>0</v>
      </c>
      <c r="L435">
        <f>STDEV(I434:I459)</f>
        <v>0</v>
      </c>
      <c r="N435">
        <v>432</v>
      </c>
      <c r="O435">
        <v>3149.6</v>
      </c>
      <c r="P435">
        <v>6479</v>
      </c>
      <c r="Q435">
        <v>320</v>
      </c>
      <c r="R435">
        <v>1630.8</v>
      </c>
      <c r="S435">
        <v>4151</v>
      </c>
      <c r="U435" s="62">
        <f>Seeing_vs_contrast!C442</f>
        <v>0.3954709149728377</v>
      </c>
      <c r="V435">
        <f>Seeing_vs_contrast!D442*180/PI()</f>
        <v>78.04341537884223</v>
      </c>
      <c r="W435">
        <f>V435*Seeing_vs_contrast!$U$24/360</f>
        <v>0.2235781260155124</v>
      </c>
      <c r="X435">
        <f>Seeing_vs_contrast!N442</f>
        <v>0</v>
      </c>
      <c r="Y435" t="e">
        <f>W435/X435*$T$2</f>
        <v>#DIV/0!</v>
      </c>
    </row>
    <row r="436" spans="1:25" ht="12">
      <c r="A436">
        <v>434</v>
      </c>
      <c r="B436" s="9"/>
      <c r="C436" s="61"/>
      <c r="E436" s="9"/>
      <c r="F436" s="61"/>
      <c r="H436">
        <f>B436-E436</f>
        <v>0</v>
      </c>
      <c r="I436">
        <f>C436-F436</f>
        <v>0</v>
      </c>
      <c r="K436">
        <f>STDEV(H435:H460)</f>
        <v>0</v>
      </c>
      <c r="L436">
        <f>STDEV(I435:I460)</f>
        <v>0</v>
      </c>
      <c r="N436">
        <v>433</v>
      </c>
      <c r="O436">
        <v>4615.1</v>
      </c>
      <c r="P436">
        <v>9195</v>
      </c>
      <c r="Q436">
        <v>752</v>
      </c>
      <c r="R436">
        <v>2214.9</v>
      </c>
      <c r="S436">
        <v>5779</v>
      </c>
      <c r="U436" s="62">
        <f>Seeing_vs_contrast!C443</f>
        <v>0.5612525178538729</v>
      </c>
      <c r="V436">
        <f>Seeing_vs_contrast!D443*180/PI()</f>
        <v>61.580801947724915</v>
      </c>
      <c r="W436">
        <f>V436*Seeing_vs_contrast!$U$24/360</f>
        <v>0.17641616824649278</v>
      </c>
      <c r="X436">
        <f>Seeing_vs_contrast!N443</f>
        <v>0</v>
      </c>
      <c r="Y436" t="e">
        <f>W436/X436*$T$2</f>
        <v>#DIV/0!</v>
      </c>
    </row>
    <row r="437" spans="1:25" ht="12">
      <c r="A437">
        <v>435</v>
      </c>
      <c r="B437" s="9"/>
      <c r="C437" s="61"/>
      <c r="E437" s="9"/>
      <c r="F437" s="9"/>
      <c r="H437">
        <f>B437-E437</f>
        <v>0</v>
      </c>
      <c r="I437">
        <f>C437-F437</f>
        <v>0</v>
      </c>
      <c r="K437">
        <f>STDEV(H436:H461)</f>
        <v>0</v>
      </c>
      <c r="L437">
        <f>STDEV(I436:I461)</f>
        <v>0</v>
      </c>
      <c r="N437">
        <v>434</v>
      </c>
      <c r="O437">
        <v>5088.2</v>
      </c>
      <c r="P437">
        <v>9947</v>
      </c>
      <c r="Q437">
        <v>725</v>
      </c>
      <c r="R437">
        <v>2410.1</v>
      </c>
      <c r="S437">
        <v>6436</v>
      </c>
      <c r="U437" s="62">
        <f>Seeing_vs_contrast!C444</f>
        <v>0.6071537569431728</v>
      </c>
      <c r="V437">
        <f>Seeing_vs_contrast!D444*180/PI()</f>
        <v>57.23691875554768</v>
      </c>
      <c r="W437">
        <f>V437*Seeing_vs_contrast!$U$24/360</f>
        <v>0.16397184787657004</v>
      </c>
      <c r="X437">
        <f>Seeing_vs_contrast!N444</f>
        <v>0</v>
      </c>
      <c r="Y437" t="e">
        <f>W437/X437*$T$2</f>
        <v>#DIV/0!</v>
      </c>
    </row>
    <row r="438" spans="1:25" ht="12">
      <c r="A438">
        <v>436</v>
      </c>
      <c r="B438" s="9"/>
      <c r="C438" s="61"/>
      <c r="E438" s="9"/>
      <c r="F438" s="9"/>
      <c r="H438">
        <f>B438-E438</f>
        <v>0</v>
      </c>
      <c r="I438">
        <f>C438-F438</f>
        <v>0</v>
      </c>
      <c r="K438">
        <f>STDEV(H437:H462)</f>
        <v>0</v>
      </c>
      <c r="L438">
        <f>STDEV(I437:I462)</f>
        <v>0</v>
      </c>
      <c r="N438">
        <v>435</v>
      </c>
      <c r="O438">
        <v>4314.6</v>
      </c>
      <c r="P438">
        <v>8493</v>
      </c>
      <c r="Q438">
        <v>663</v>
      </c>
      <c r="R438">
        <v>2029.3</v>
      </c>
      <c r="S438">
        <v>5317</v>
      </c>
      <c r="U438" s="62">
        <f>Seeing_vs_contrast!C445</f>
        <v>0.5184032228529574</v>
      </c>
      <c r="V438">
        <f>Seeing_vs_contrast!D445*180/PI()</f>
        <v>65.67815565665094</v>
      </c>
      <c r="W438">
        <f>V438*Seeing_vs_contrast!$U$24/360</f>
        <v>0.18815423300720985</v>
      </c>
      <c r="X438">
        <f>Seeing_vs_contrast!N445</f>
        <v>0</v>
      </c>
      <c r="Y438" t="e">
        <f>W438/X438*$T$2</f>
        <v>#DIV/0!</v>
      </c>
    </row>
    <row r="439" spans="1:25" ht="12">
      <c r="A439">
        <v>437</v>
      </c>
      <c r="B439" s="9"/>
      <c r="C439" s="61"/>
      <c r="E439" s="9"/>
      <c r="F439" s="61"/>
      <c r="H439">
        <f>B439-E439</f>
        <v>0</v>
      </c>
      <c r="I439">
        <f>C439-F439</f>
        <v>0</v>
      </c>
      <c r="K439">
        <f>STDEV(H438:H463)</f>
        <v>0</v>
      </c>
      <c r="L439">
        <f>STDEV(I438:I463)</f>
        <v>0</v>
      </c>
      <c r="N439">
        <v>436</v>
      </c>
      <c r="O439">
        <v>917.3</v>
      </c>
      <c r="P439">
        <v>2091</v>
      </c>
      <c r="Q439">
        <v>116</v>
      </c>
      <c r="R439">
        <v>519.6</v>
      </c>
      <c r="S439">
        <v>1101</v>
      </c>
      <c r="U439" s="62">
        <f>Seeing_vs_contrast!C446</f>
        <v>0.12763230177623147</v>
      </c>
      <c r="V439">
        <f>Seeing_vs_contrast!D446*180/PI()</f>
        <v>116.25825590405177</v>
      </c>
      <c r="W439">
        <f>V439*Seeing_vs_contrast!$U$24/360</f>
        <v>0.3330556826951283</v>
      </c>
      <c r="X439">
        <f>Seeing_vs_contrast!N446</f>
        <v>0</v>
      </c>
      <c r="Y439" t="e">
        <f>W439/X439*$T$2</f>
        <v>#DIV/0!</v>
      </c>
    </row>
    <row r="440" spans="1:25" ht="12">
      <c r="A440">
        <v>438</v>
      </c>
      <c r="B440" s="9"/>
      <c r="C440" s="61"/>
      <c r="E440" s="9"/>
      <c r="F440" s="61"/>
      <c r="H440">
        <f>B440-E440</f>
        <v>0</v>
      </c>
      <c r="I440">
        <f>C440-F440</f>
        <v>0</v>
      </c>
      <c r="K440">
        <f>STDEV(H439:H464)</f>
        <v>0</v>
      </c>
      <c r="L440">
        <f>STDEV(I439:I464)</f>
        <v>0</v>
      </c>
      <c r="N440">
        <v>437</v>
      </c>
      <c r="O440">
        <v>2835.7</v>
      </c>
      <c r="P440">
        <v>5555</v>
      </c>
      <c r="Q440">
        <v>526</v>
      </c>
      <c r="R440">
        <v>1313.6</v>
      </c>
      <c r="S440">
        <v>3498</v>
      </c>
      <c r="U440" s="62">
        <f>Seeing_vs_contrast!C447</f>
        <v>0.33907098821949583</v>
      </c>
      <c r="V440">
        <f>Seeing_vs_contrast!D447*180/PI()</f>
        <v>84.2674953125531</v>
      </c>
      <c r="W440">
        <f>V440*Seeing_vs_contrast!$U$24/360</f>
        <v>0.2414088183422745</v>
      </c>
      <c r="X440">
        <f>Seeing_vs_contrast!N447</f>
        <v>0</v>
      </c>
      <c r="Y440" t="e">
        <f>W440/X440*$T$2</f>
        <v>#DIV/0!</v>
      </c>
    </row>
    <row r="441" spans="1:25" ht="12">
      <c r="A441">
        <v>439</v>
      </c>
      <c r="B441" s="9"/>
      <c r="C441" s="61"/>
      <c r="E441" s="9"/>
      <c r="F441" s="9"/>
      <c r="H441">
        <f>B441-E441</f>
        <v>0</v>
      </c>
      <c r="I441">
        <f>C441-F441</f>
        <v>0</v>
      </c>
      <c r="K441">
        <f>STDEV(H440:H465)</f>
        <v>0</v>
      </c>
      <c r="L441">
        <f>STDEV(I440:I465)</f>
        <v>0</v>
      </c>
      <c r="N441">
        <v>438</v>
      </c>
      <c r="O441">
        <v>2676.7</v>
      </c>
      <c r="P441">
        <v>5202</v>
      </c>
      <c r="Q441">
        <v>441</v>
      </c>
      <c r="R441">
        <v>1223.5</v>
      </c>
      <c r="S441">
        <v>3304</v>
      </c>
      <c r="U441" s="62">
        <f>Seeing_vs_contrast!C448</f>
        <v>0.3175242629555027</v>
      </c>
      <c r="V441">
        <f>Seeing_vs_contrast!D448*180/PI()</f>
        <v>86.78754374503113</v>
      </c>
      <c r="W441">
        <f>V441*Seeing_vs_contrast!$U$24/360</f>
        <v>0.24862823209123397</v>
      </c>
      <c r="X441">
        <f>Seeing_vs_contrast!N448</f>
        <v>0</v>
      </c>
      <c r="Y441" t="e">
        <f>W441/X441*$T$2</f>
        <v>#DIV/0!</v>
      </c>
    </row>
    <row r="442" spans="1:25" ht="12">
      <c r="A442">
        <v>440</v>
      </c>
      <c r="B442" s="9"/>
      <c r="C442" s="61"/>
      <c r="E442" s="9"/>
      <c r="F442" s="61"/>
      <c r="H442">
        <f>B442-E442</f>
        <v>0</v>
      </c>
      <c r="I442">
        <f>C442-F442</f>
        <v>0</v>
      </c>
      <c r="K442">
        <f>STDEV(H441:H466)</f>
        <v>0</v>
      </c>
      <c r="L442">
        <f>STDEV(I441:I466)</f>
        <v>0</v>
      </c>
      <c r="N442">
        <v>439</v>
      </c>
      <c r="O442">
        <v>5147.4</v>
      </c>
      <c r="P442">
        <v>10124</v>
      </c>
      <c r="Q442">
        <v>931</v>
      </c>
      <c r="R442">
        <v>2412.1</v>
      </c>
      <c r="S442">
        <v>6322</v>
      </c>
      <c r="U442" s="62">
        <f>Seeing_vs_contrast!C449</f>
        <v>0.6179576390160533</v>
      </c>
      <c r="V442">
        <f>Seeing_vs_contrast!D449*180/PI()</f>
        <v>56.21620418256816</v>
      </c>
      <c r="W442">
        <f>V442*Seeing_vs_contrast!$U$24/360</f>
        <v>0.1610477132738531</v>
      </c>
      <c r="X442">
        <f>Seeing_vs_contrast!N449</f>
        <v>0</v>
      </c>
      <c r="Y442" t="e">
        <f>W442/X442*$T$2</f>
        <v>#DIV/0!</v>
      </c>
    </row>
    <row r="443" spans="1:25" ht="12">
      <c r="A443">
        <v>441</v>
      </c>
      <c r="B443" s="9"/>
      <c r="C443" s="61"/>
      <c r="E443" s="9"/>
      <c r="F443" s="9"/>
      <c r="H443">
        <f>B443-E443</f>
        <v>0</v>
      </c>
      <c r="I443">
        <f>C443-F443</f>
        <v>0</v>
      </c>
      <c r="K443">
        <f>STDEV(H442:H467)</f>
        <v>0</v>
      </c>
      <c r="L443">
        <f>STDEV(I442:I467)</f>
        <v>0</v>
      </c>
      <c r="N443">
        <v>440</v>
      </c>
      <c r="O443">
        <v>3584.5</v>
      </c>
      <c r="P443">
        <v>7061</v>
      </c>
      <c r="Q443">
        <v>511</v>
      </c>
      <c r="R443">
        <v>1711.1</v>
      </c>
      <c r="S443">
        <v>4581</v>
      </c>
      <c r="U443" s="62">
        <f>Seeing_vs_contrast!C450</f>
        <v>0.43099554416163094</v>
      </c>
      <c r="V443">
        <f>Seeing_vs_contrast!D450*180/PI()</f>
        <v>74.33705233823144</v>
      </c>
      <c r="W443">
        <f>V443*Seeing_vs_contrast!$U$24/360</f>
        <v>0.2129601680631293</v>
      </c>
      <c r="X443">
        <f>Seeing_vs_contrast!N450</f>
        <v>0</v>
      </c>
      <c r="Y443" t="e">
        <f>W443/X443*$T$2</f>
        <v>#DIV/0!</v>
      </c>
    </row>
    <row r="444" spans="1:25" ht="12">
      <c r="A444">
        <v>442</v>
      </c>
      <c r="B444" s="9"/>
      <c r="C444" s="61"/>
      <c r="E444" s="9"/>
      <c r="F444" s="61"/>
      <c r="H444">
        <f>B444-E444</f>
        <v>0</v>
      </c>
      <c r="I444">
        <f>C444-F444</f>
        <v>0</v>
      </c>
      <c r="K444">
        <f>STDEV(H443:H468)</f>
        <v>0</v>
      </c>
      <c r="L444">
        <f>STDEV(I443:I468)</f>
        <v>0</v>
      </c>
      <c r="N444">
        <v>441</v>
      </c>
      <c r="O444">
        <v>3195.2</v>
      </c>
      <c r="P444">
        <v>6279</v>
      </c>
      <c r="Q444">
        <v>469</v>
      </c>
      <c r="R444">
        <v>1509.3</v>
      </c>
      <c r="S444">
        <v>4036</v>
      </c>
      <c r="U444" s="62">
        <f>Seeing_vs_contrast!C451</f>
        <v>0.3832631386193005</v>
      </c>
      <c r="V444">
        <f>Seeing_vs_contrast!D451*180/PI()</f>
        <v>79.35138558403655</v>
      </c>
      <c r="W444">
        <f>V444*Seeing_vs_contrast!$U$24/360</f>
        <v>0.22732518815960137</v>
      </c>
      <c r="X444">
        <f>Seeing_vs_contrast!N451</f>
        <v>0</v>
      </c>
      <c r="Y444" t="e">
        <f>W444/X444*$T$2</f>
        <v>#DIV/0!</v>
      </c>
    </row>
    <row r="445" spans="1:25" ht="12">
      <c r="A445">
        <v>443</v>
      </c>
      <c r="B445" s="9"/>
      <c r="C445" s="61"/>
      <c r="E445" s="9"/>
      <c r="F445" s="9"/>
      <c r="H445">
        <f>B445-E445</f>
        <v>0</v>
      </c>
      <c r="I445">
        <f>C445-F445</f>
        <v>0</v>
      </c>
      <c r="K445">
        <f>STDEV(H444:H469)</f>
        <v>0</v>
      </c>
      <c r="L445">
        <f>STDEV(I444:I469)</f>
        <v>0</v>
      </c>
      <c r="N445">
        <v>442</v>
      </c>
      <c r="O445">
        <v>2598.1</v>
      </c>
      <c r="P445">
        <v>5015</v>
      </c>
      <c r="Q445">
        <v>472</v>
      </c>
      <c r="R445">
        <v>1182.6</v>
      </c>
      <c r="S445">
        <v>3129</v>
      </c>
      <c r="U445" s="62">
        <f>Seeing_vs_contrast!C452</f>
        <v>0.3061099920649454</v>
      </c>
      <c r="V445">
        <f>Seeing_vs_contrast!D452*180/PI()</f>
        <v>88.16146074126807</v>
      </c>
      <c r="W445">
        <f>V445*Seeing_vs_contrast!$U$24/360</f>
        <v>0.25256421805274526</v>
      </c>
      <c r="X445">
        <f>Seeing_vs_contrast!N452</f>
        <v>0</v>
      </c>
      <c r="Y445" t="e">
        <f>W445/X445*$T$2</f>
        <v>#DIV/0!</v>
      </c>
    </row>
    <row r="446" spans="1:25" ht="12">
      <c r="A446">
        <v>444</v>
      </c>
      <c r="B446" s="9"/>
      <c r="C446" s="61"/>
      <c r="E446" s="9"/>
      <c r="F446" s="9"/>
      <c r="H446">
        <f>B446-E446</f>
        <v>0</v>
      </c>
      <c r="I446">
        <f>C446-F446</f>
        <v>0</v>
      </c>
      <c r="K446">
        <f>STDEV(H445:H470)</f>
        <v>0</v>
      </c>
      <c r="L446">
        <f>STDEV(I445:I470)</f>
        <v>0</v>
      </c>
      <c r="N446">
        <v>443</v>
      </c>
      <c r="O446">
        <v>1105.7</v>
      </c>
      <c r="P446">
        <v>2287</v>
      </c>
      <c r="Q446">
        <v>63</v>
      </c>
      <c r="R446">
        <v>655</v>
      </c>
      <c r="S446">
        <v>1492</v>
      </c>
      <c r="U446" s="62">
        <f>Seeing_vs_contrast!C453</f>
        <v>0.13959592260269793</v>
      </c>
      <c r="V446">
        <f>Seeing_vs_contrast!D453*180/PI()</f>
        <v>113.7001013712902</v>
      </c>
      <c r="W446">
        <f>V446*Seeing_vs_contrast!$U$24/360</f>
        <v>0.3257271029076274</v>
      </c>
      <c r="X446">
        <f>Seeing_vs_contrast!N453</f>
        <v>0</v>
      </c>
      <c r="Y446" t="e">
        <f>W446/X446*$T$2</f>
        <v>#DIV/0!</v>
      </c>
    </row>
    <row r="447" spans="1:25" ht="12">
      <c r="A447">
        <v>445</v>
      </c>
      <c r="B447" s="9"/>
      <c r="C447" s="61"/>
      <c r="E447" s="9"/>
      <c r="F447" s="9"/>
      <c r="H447">
        <f>B447-E447</f>
        <v>0</v>
      </c>
      <c r="I447">
        <f>C447-F447</f>
        <v>0</v>
      </c>
      <c r="K447">
        <f>STDEV(H446:H471)</f>
        <v>0</v>
      </c>
      <c r="L447">
        <f>STDEV(I446:I471)</f>
        <v>0</v>
      </c>
      <c r="N447">
        <v>444</v>
      </c>
      <c r="O447">
        <v>3217.2</v>
      </c>
      <c r="P447">
        <v>6318</v>
      </c>
      <c r="Q447">
        <v>508</v>
      </c>
      <c r="R447">
        <v>1502.4</v>
      </c>
      <c r="S447">
        <v>3955</v>
      </c>
      <c r="U447" s="62">
        <f>Seeing_vs_contrast!C454</f>
        <v>0.38564365500824027</v>
      </c>
      <c r="V447">
        <f>Seeing_vs_contrast!D454*180/PI()</f>
        <v>79.0948058699718</v>
      </c>
      <c r="W447">
        <f>V447*Seeing_vs_contrast!$U$24/360</f>
        <v>0.22659014073291298</v>
      </c>
      <c r="X447">
        <f>Seeing_vs_contrast!N454</f>
        <v>0</v>
      </c>
      <c r="Y447" t="e">
        <f>W447/X447*$T$2</f>
        <v>#DIV/0!</v>
      </c>
    </row>
    <row r="448" spans="1:25" ht="12">
      <c r="A448">
        <v>446</v>
      </c>
      <c r="B448" s="9"/>
      <c r="C448" s="9"/>
      <c r="E448" s="9"/>
      <c r="F448" s="9"/>
      <c r="H448">
        <f>B448-E448</f>
        <v>0</v>
      </c>
      <c r="I448">
        <f>C448-F448</f>
        <v>0</v>
      </c>
      <c r="K448">
        <f>STDEV(H447:H472)</f>
        <v>0</v>
      </c>
      <c r="L448">
        <f>STDEV(I447:I472)</f>
        <v>0</v>
      </c>
      <c r="N448">
        <v>445</v>
      </c>
      <c r="O448">
        <v>699.3</v>
      </c>
      <c r="P448">
        <v>1465</v>
      </c>
      <c r="Q448">
        <v>103</v>
      </c>
      <c r="R448">
        <v>362.7</v>
      </c>
      <c r="S448">
        <v>925</v>
      </c>
      <c r="U448" s="62">
        <f>Seeing_vs_contrast!C455</f>
        <v>0.08942196178966001</v>
      </c>
      <c r="V448">
        <f>Seeing_vs_contrast!D455*180/PI()</f>
        <v>125.90449904624678</v>
      </c>
      <c r="W448">
        <f>V448*Seeing_vs_contrast!$U$24/360</f>
        <v>0.3606901596635291</v>
      </c>
      <c r="X448">
        <f>Seeing_vs_contrast!N455</f>
        <v>0</v>
      </c>
      <c r="Y448" t="e">
        <f>W448/X448*$T$2</f>
        <v>#DIV/0!</v>
      </c>
    </row>
    <row r="449" spans="1:25" ht="12">
      <c r="A449">
        <v>447</v>
      </c>
      <c r="B449" s="9"/>
      <c r="C449" s="9"/>
      <c r="E449" s="9"/>
      <c r="F449" s="61"/>
      <c r="H449">
        <f>B449-E449</f>
        <v>0</v>
      </c>
      <c r="I449">
        <f>C449-F449</f>
        <v>0</v>
      </c>
      <c r="K449">
        <f>STDEV(H448:H473)</f>
        <v>0</v>
      </c>
      <c r="L449">
        <f>STDEV(I448:I473)</f>
        <v>0</v>
      </c>
      <c r="N449">
        <v>446</v>
      </c>
      <c r="O449">
        <v>967.8</v>
      </c>
      <c r="P449">
        <v>1947</v>
      </c>
      <c r="Q449">
        <v>120</v>
      </c>
      <c r="R449">
        <v>471.3</v>
      </c>
      <c r="S449">
        <v>1232</v>
      </c>
      <c r="U449" s="62">
        <f>Seeing_vs_contrast!C456</f>
        <v>0.11884270280168467</v>
      </c>
      <c r="V449">
        <f>Seeing_vs_contrast!D456*180/PI()</f>
        <v>118.25589296153404</v>
      </c>
      <c r="W449">
        <f>V449*Seeing_vs_contrast!$U$24/360</f>
        <v>0.33877849669042803</v>
      </c>
      <c r="X449">
        <f>Seeing_vs_contrast!N456</f>
        <v>0</v>
      </c>
      <c r="Y449" t="e">
        <f>W449/X449*$T$2</f>
        <v>#DIV/0!</v>
      </c>
    </row>
    <row r="450" spans="1:25" ht="12">
      <c r="A450">
        <v>448</v>
      </c>
      <c r="B450" s="9"/>
      <c r="C450" s="61"/>
      <c r="E450" s="9"/>
      <c r="F450" s="9"/>
      <c r="H450">
        <f>B450-E450</f>
        <v>0</v>
      </c>
      <c r="I450">
        <f>C450-F450</f>
        <v>0</v>
      </c>
      <c r="K450">
        <f>STDEV(H449:H474)</f>
        <v>0</v>
      </c>
      <c r="L450">
        <f>STDEV(I449:I474)</f>
        <v>0</v>
      </c>
      <c r="N450">
        <v>447</v>
      </c>
      <c r="O450">
        <v>3105.1</v>
      </c>
      <c r="P450">
        <v>6097</v>
      </c>
      <c r="Q450">
        <v>470</v>
      </c>
      <c r="R450">
        <v>1459.8</v>
      </c>
      <c r="S450">
        <v>3892</v>
      </c>
      <c r="U450" s="62">
        <f>Seeing_vs_contrast!C457</f>
        <v>0.3721540621375816</v>
      </c>
      <c r="V450">
        <f>Seeing_vs_contrast!D457*180/PI()</f>
        <v>80.5590626334115</v>
      </c>
      <c r="W450">
        <f>V450*Seeing_vs_contrast!$U$24/360</f>
        <v>0.23078493130667535</v>
      </c>
      <c r="X450">
        <f>Seeing_vs_contrast!N457</f>
        <v>0</v>
      </c>
      <c r="Y450" t="e">
        <f>W450/X450*$T$2</f>
        <v>#DIV/0!</v>
      </c>
    </row>
    <row r="451" spans="1:25" ht="12">
      <c r="A451">
        <v>449</v>
      </c>
      <c r="B451" s="9"/>
      <c r="C451" s="9"/>
      <c r="E451" s="9"/>
      <c r="F451" s="61"/>
      <c r="H451">
        <f>B451-E451</f>
        <v>0</v>
      </c>
      <c r="I451">
        <f>C451-F451</f>
        <v>0</v>
      </c>
      <c r="K451">
        <f>STDEV(H450:H475)</f>
        <v>0</v>
      </c>
      <c r="L451">
        <f>STDEV(I450:I475)</f>
        <v>0</v>
      </c>
      <c r="N451">
        <v>448</v>
      </c>
      <c r="O451">
        <v>1587.8</v>
      </c>
      <c r="P451">
        <v>3200</v>
      </c>
      <c r="Q451">
        <v>197</v>
      </c>
      <c r="R451">
        <v>786.1</v>
      </c>
      <c r="S451">
        <v>2031</v>
      </c>
      <c r="U451" s="62">
        <f>Seeing_vs_contrast!C458</f>
        <v>0.19532442165659525</v>
      </c>
      <c r="V451">
        <f>Seeing_vs_contrast!D458*180/PI()</f>
        <v>103.54834030880836</v>
      </c>
      <c r="W451">
        <f>V451*Seeing_vs_contrast!$U$24/360</f>
        <v>0.2966444224138383</v>
      </c>
      <c r="X451">
        <f>Seeing_vs_contrast!N458</f>
        <v>0</v>
      </c>
      <c r="Y451" t="e">
        <f>W451/X451*$T$2</f>
        <v>#DIV/0!</v>
      </c>
    </row>
    <row r="452" spans="1:25" ht="12">
      <c r="A452">
        <v>450</v>
      </c>
      <c r="B452" s="9"/>
      <c r="C452" s="9"/>
      <c r="E452" s="9"/>
      <c r="F452" s="9"/>
      <c r="H452">
        <f>B452-E452</f>
        <v>0</v>
      </c>
      <c r="I452">
        <f>C452-F452</f>
        <v>0</v>
      </c>
      <c r="K452">
        <f>STDEV(H451:H476)</f>
        <v>0</v>
      </c>
      <c r="L452">
        <f>STDEV(I451:I476)</f>
        <v>0</v>
      </c>
      <c r="N452">
        <v>449</v>
      </c>
      <c r="O452">
        <v>3355.2</v>
      </c>
      <c r="P452">
        <v>6716</v>
      </c>
      <c r="Q452">
        <v>390</v>
      </c>
      <c r="R452">
        <v>1658.4</v>
      </c>
      <c r="S452">
        <v>4408</v>
      </c>
      <c r="U452" s="62">
        <f>Seeing_vs_contrast!C459</f>
        <v>0.4099371299517793</v>
      </c>
      <c r="V452">
        <f>Seeing_vs_contrast!D459*180/PI()</f>
        <v>76.51728428216146</v>
      </c>
      <c r="W452">
        <f>V452*Seeing_vs_contrast!$U$24/360</f>
        <v>0.21920607836750045</v>
      </c>
      <c r="X452">
        <f>Seeing_vs_contrast!N459</f>
        <v>0</v>
      </c>
      <c r="Y452" t="e">
        <f>W452/X452*$T$2</f>
        <v>#DIV/0!</v>
      </c>
    </row>
    <row r="453" spans="1:25" ht="12">
      <c r="A453">
        <v>451</v>
      </c>
      <c r="B453" s="9"/>
      <c r="C453" s="9"/>
      <c r="E453" s="9"/>
      <c r="F453" s="9"/>
      <c r="H453">
        <f>B453-E453</f>
        <v>0</v>
      </c>
      <c r="I453">
        <f>C453-F453</f>
        <v>0</v>
      </c>
      <c r="K453">
        <f>STDEV(H452:H477)</f>
        <v>0</v>
      </c>
      <c r="L453">
        <f>STDEV(I452:I477)</f>
        <v>0</v>
      </c>
      <c r="N453">
        <v>450</v>
      </c>
      <c r="O453">
        <v>2560.8</v>
      </c>
      <c r="P453">
        <v>5085</v>
      </c>
      <c r="Q453">
        <v>451</v>
      </c>
      <c r="R453">
        <v>1203.5</v>
      </c>
      <c r="S453">
        <v>3141</v>
      </c>
      <c r="U453" s="62">
        <f>Seeing_vs_contrast!C460</f>
        <v>0.3103827137886834</v>
      </c>
      <c r="V453">
        <f>Seeing_vs_contrast!D460*180/PI()</f>
        <v>87.6437859174161</v>
      </c>
      <c r="W453">
        <f>V453*Seeing_vs_contrast!$U$24/360</f>
        <v>0.251081187531331</v>
      </c>
      <c r="X453">
        <f>Seeing_vs_contrast!N460</f>
        <v>0</v>
      </c>
      <c r="Y453" t="e">
        <f>W453/X453*$T$2</f>
        <v>#DIV/0!</v>
      </c>
    </row>
    <row r="454" spans="1:25" ht="12">
      <c r="A454">
        <v>452</v>
      </c>
      <c r="B454" s="9"/>
      <c r="C454" s="9"/>
      <c r="E454" s="9"/>
      <c r="F454" s="61"/>
      <c r="H454">
        <f>B454-E454</f>
        <v>0</v>
      </c>
      <c r="I454">
        <f>C454-F454</f>
        <v>0</v>
      </c>
      <c r="K454">
        <f>STDEV(H453:H478)</f>
        <v>0</v>
      </c>
      <c r="L454">
        <f>STDEV(I453:I478)</f>
        <v>0</v>
      </c>
      <c r="N454">
        <v>451</v>
      </c>
      <c r="O454">
        <v>743.2</v>
      </c>
      <c r="P454">
        <v>1644</v>
      </c>
      <c r="Q454" s="63" t="s">
        <v>80</v>
      </c>
      <c r="R454">
        <v>482.5</v>
      </c>
      <c r="S454">
        <v>1012</v>
      </c>
      <c r="U454" s="62">
        <f>Seeing_vs_contrast!C461</f>
        <v>0.10034792162607581</v>
      </c>
      <c r="V454">
        <f>Seeing_vs_contrast!D461*180/PI()</f>
        <v>122.86202989223162</v>
      </c>
      <c r="W454">
        <f>V454*Seeing_vs_contrast!$U$24/360</f>
        <v>0.35197411938501605</v>
      </c>
      <c r="X454">
        <f>Seeing_vs_contrast!N461</f>
        <v>0</v>
      </c>
      <c r="Y454" t="e">
        <f>W454/X454*$T$2</f>
        <v>#DIV/0!</v>
      </c>
    </row>
    <row r="455" spans="1:25" ht="12">
      <c r="A455">
        <v>453</v>
      </c>
      <c r="B455" s="9"/>
      <c r="C455" s="9"/>
      <c r="E455" s="9"/>
      <c r="F455" s="61"/>
      <c r="H455">
        <f>B455-E455</f>
        <v>0</v>
      </c>
      <c r="I455">
        <f>C455-F455</f>
        <v>0</v>
      </c>
      <c r="K455">
        <f>STDEV(H454:H479)</f>
        <v>0</v>
      </c>
      <c r="L455">
        <f>STDEV(I454:I479)</f>
        <v>0</v>
      </c>
      <c r="N455">
        <v>452</v>
      </c>
      <c r="O455">
        <v>2359</v>
      </c>
      <c r="P455">
        <v>4701</v>
      </c>
      <c r="Q455">
        <v>431</v>
      </c>
      <c r="R455">
        <v>1114.5</v>
      </c>
      <c r="S455">
        <v>2955</v>
      </c>
      <c r="U455" s="62">
        <f>Seeing_vs_contrast!C462</f>
        <v>0.28694378318989194</v>
      </c>
      <c r="V455">
        <f>Seeing_vs_contrast!D462*180/PI()</f>
        <v>90.53708443517831</v>
      </c>
      <c r="W455">
        <f>V455*Seeing_vs_contrast!$U$24/360</f>
        <v>0.2593698850141952</v>
      </c>
      <c r="X455">
        <f>Seeing_vs_contrast!N462</f>
        <v>0</v>
      </c>
      <c r="Y455" t="e">
        <f>W455/X455*$T$2</f>
        <v>#DIV/0!</v>
      </c>
    </row>
    <row r="456" spans="1:25" ht="12">
      <c r="A456">
        <v>454</v>
      </c>
      <c r="B456" s="9"/>
      <c r="C456" s="61"/>
      <c r="E456" s="9"/>
      <c r="F456" s="61"/>
      <c r="H456">
        <f>B456-E456</f>
        <v>0</v>
      </c>
      <c r="I456">
        <f>C456-F456</f>
        <v>0</v>
      </c>
      <c r="K456">
        <f>STDEV(H455:H480)</f>
        <v>0</v>
      </c>
      <c r="L456">
        <f>STDEV(I455:I480)</f>
        <v>0</v>
      </c>
      <c r="N456">
        <v>453</v>
      </c>
      <c r="O456">
        <v>2299.3</v>
      </c>
      <c r="P456">
        <v>4545</v>
      </c>
      <c r="Q456">
        <v>393</v>
      </c>
      <c r="R456">
        <v>1065.2</v>
      </c>
      <c r="S456">
        <v>2787</v>
      </c>
      <c r="U456" s="62">
        <f>Seeing_vs_contrast!C463</f>
        <v>0.2774217176341329</v>
      </c>
      <c r="V456">
        <f>Seeing_vs_contrast!D463*180/PI()</f>
        <v>91.75258488402386</v>
      </c>
      <c r="W456">
        <f>V456*Seeing_vs_contrast!$U$24/360</f>
        <v>0.2628520405708775</v>
      </c>
      <c r="X456">
        <f>Seeing_vs_contrast!N463</f>
        <v>0</v>
      </c>
      <c r="Y456" t="e">
        <f>W456/X456*$T$2</f>
        <v>#DIV/0!</v>
      </c>
    </row>
    <row r="457" spans="1:25" ht="12">
      <c r="A457">
        <v>455</v>
      </c>
      <c r="B457" s="9"/>
      <c r="C457" s="9"/>
      <c r="E457" s="9"/>
      <c r="F457" s="61"/>
      <c r="H457">
        <f>B457-E457</f>
        <v>0</v>
      </c>
      <c r="I457">
        <f>C457-F457</f>
        <v>0</v>
      </c>
      <c r="K457">
        <f>STDEV(H456:H481)</f>
        <v>0</v>
      </c>
      <c r="L457">
        <f>STDEV(I456:I481)</f>
        <v>0</v>
      </c>
      <c r="N457">
        <v>454</v>
      </c>
      <c r="O457">
        <v>1162.1</v>
      </c>
      <c r="P457">
        <v>2416</v>
      </c>
      <c r="Q457">
        <v>68</v>
      </c>
      <c r="R457">
        <v>669.7</v>
      </c>
      <c r="S457">
        <v>1487</v>
      </c>
      <c r="U457" s="62">
        <f>Seeing_vs_contrast!C464</f>
        <v>0.1474699383507294</v>
      </c>
      <c r="V457">
        <f>Seeing_vs_contrast!D464*180/PI()</f>
        <v>112.1046045223288</v>
      </c>
      <c r="W457">
        <f>V457*Seeing_vs_contrast!$U$24/360</f>
        <v>0.32115633683052985</v>
      </c>
      <c r="X457">
        <f>Seeing_vs_contrast!N464</f>
        <v>0</v>
      </c>
      <c r="Y457" t="e">
        <f>W457/X457*$T$2</f>
        <v>#DIV/0!</v>
      </c>
    </row>
    <row r="458" spans="1:25" ht="12">
      <c r="A458">
        <v>456</v>
      </c>
      <c r="B458" s="9"/>
      <c r="C458" s="61"/>
      <c r="E458" s="9"/>
      <c r="F458" s="61"/>
      <c r="H458">
        <f>B458-E458</f>
        <v>0</v>
      </c>
      <c r="I458">
        <f>C458-F458</f>
        <v>0</v>
      </c>
      <c r="K458">
        <f>STDEV(H457:H482)</f>
        <v>0</v>
      </c>
      <c r="L458">
        <f>STDEV(I457:I482)</f>
        <v>0</v>
      </c>
      <c r="N458">
        <v>455</v>
      </c>
      <c r="O458">
        <v>1636.8</v>
      </c>
      <c r="P458">
        <v>3438</v>
      </c>
      <c r="Q458">
        <v>252</v>
      </c>
      <c r="R458">
        <v>839.9</v>
      </c>
      <c r="S458">
        <v>2015</v>
      </c>
      <c r="U458" s="62">
        <f>Seeing_vs_contrast!C465</f>
        <v>0.20985167551730452</v>
      </c>
      <c r="V458">
        <f>Seeing_vs_contrast!D465*180/PI()</f>
        <v>101.24844518974035</v>
      </c>
      <c r="W458">
        <f>V458*Seeing_vs_contrast!$U$24/360</f>
        <v>0.2900557020425249</v>
      </c>
      <c r="X458">
        <f>Seeing_vs_contrast!N465</f>
        <v>0</v>
      </c>
      <c r="Y458" t="e">
        <f>W458/X458*$T$2</f>
        <v>#DIV/0!</v>
      </c>
    </row>
    <row r="459" spans="1:25" ht="12">
      <c r="A459">
        <v>457</v>
      </c>
      <c r="B459" s="9"/>
      <c r="C459" s="61"/>
      <c r="E459" s="9"/>
      <c r="F459" s="61"/>
      <c r="H459">
        <f>B459-E459</f>
        <v>0</v>
      </c>
      <c r="I459">
        <f>C459-F459</f>
        <v>0</v>
      </c>
      <c r="K459">
        <f>STDEV(H458:H483)</f>
        <v>0</v>
      </c>
      <c r="L459">
        <f>STDEV(I458:I483)</f>
        <v>0</v>
      </c>
      <c r="N459">
        <v>456</v>
      </c>
      <c r="O459">
        <v>2303.2</v>
      </c>
      <c r="P459">
        <v>4682</v>
      </c>
      <c r="Q459">
        <v>389</v>
      </c>
      <c r="R459">
        <v>1123.4</v>
      </c>
      <c r="S459">
        <v>2825</v>
      </c>
      <c r="U459" s="62">
        <f>Seeing_vs_contrast!C466</f>
        <v>0.28578404443630595</v>
      </c>
      <c r="V459">
        <f>Seeing_vs_contrast!D466*180/PI()</f>
        <v>90.68381124051604</v>
      </c>
      <c r="W459">
        <f>V459*Seeing_vs_contrast!$U$24/360</f>
        <v>0.25979022674340335</v>
      </c>
      <c r="X459">
        <f>Seeing_vs_contrast!N466</f>
        <v>0</v>
      </c>
      <c r="Y459" t="e">
        <f>W459/X459*$T$2</f>
        <v>#DIV/0!</v>
      </c>
    </row>
    <row r="460" spans="1:25" ht="12">
      <c r="A460">
        <v>458</v>
      </c>
      <c r="B460" s="9"/>
      <c r="C460" s="61"/>
      <c r="E460" s="9"/>
      <c r="F460" s="61"/>
      <c r="H460">
        <f>B460-E460</f>
        <v>0</v>
      </c>
      <c r="I460">
        <f>C460-F460</f>
        <v>0</v>
      </c>
      <c r="K460">
        <f>STDEV(H459:H484)</f>
        <v>0</v>
      </c>
      <c r="L460">
        <f>STDEV(I459:I484)</f>
        <v>0</v>
      </c>
      <c r="N460">
        <v>457</v>
      </c>
      <c r="O460">
        <v>978.2</v>
      </c>
      <c r="P460">
        <v>1934</v>
      </c>
      <c r="Q460">
        <v>136</v>
      </c>
      <c r="R460">
        <v>477.1</v>
      </c>
      <c r="S460">
        <v>1229</v>
      </c>
      <c r="U460" s="62">
        <f>Seeing_vs_contrast!C467</f>
        <v>0.11804919733870475</v>
      </c>
      <c r="V460">
        <f>Seeing_vs_contrast!D467*180/PI()</f>
        <v>118.44172162734984</v>
      </c>
      <c r="W460">
        <f>V460*Seeing_vs_contrast!$U$24/360</f>
        <v>0.3393108571036849</v>
      </c>
      <c r="X460">
        <f>Seeing_vs_contrast!N467</f>
        <v>0</v>
      </c>
      <c r="Y460" t="e">
        <f>W460/X460*$T$2</f>
        <v>#DIV/0!</v>
      </c>
    </row>
    <row r="461" spans="1:25" ht="12">
      <c r="A461">
        <v>459</v>
      </c>
      <c r="B461" s="9"/>
      <c r="C461" s="61"/>
      <c r="E461" s="9"/>
      <c r="F461" s="9"/>
      <c r="H461">
        <f>B461-E461</f>
        <v>0</v>
      </c>
      <c r="I461">
        <f>C461-F461</f>
        <v>0</v>
      </c>
      <c r="K461">
        <f>STDEV(H460:H485)</f>
        <v>0</v>
      </c>
      <c r="L461">
        <f>STDEV(I460:I485)</f>
        <v>0</v>
      </c>
      <c r="N461">
        <v>458</v>
      </c>
      <c r="O461">
        <v>3481</v>
      </c>
      <c r="P461">
        <v>6896</v>
      </c>
      <c r="Q461">
        <v>506</v>
      </c>
      <c r="R461">
        <v>1662.7</v>
      </c>
      <c r="S461">
        <v>4384</v>
      </c>
      <c r="U461" s="62">
        <f>Seeing_vs_contrast!C468</f>
        <v>0.42092412866996276</v>
      </c>
      <c r="V461">
        <f>Seeing_vs_contrast!D468*180/PI()</f>
        <v>75.37401578243784</v>
      </c>
      <c r="W461">
        <f>V461*Seeing_vs_contrast!$U$24/360</f>
        <v>0.21593085229672973</v>
      </c>
      <c r="X461">
        <f>Seeing_vs_contrast!N468</f>
        <v>0</v>
      </c>
      <c r="Y461" t="e">
        <f>W461/X461*$T$2</f>
        <v>#DIV/0!</v>
      </c>
    </row>
    <row r="462" spans="1:25" ht="12">
      <c r="A462">
        <v>460</v>
      </c>
      <c r="B462" s="9"/>
      <c r="C462" s="61"/>
      <c r="E462" s="9"/>
      <c r="F462" s="9"/>
      <c r="H462">
        <f>B462-E462</f>
        <v>0</v>
      </c>
      <c r="I462">
        <f>C462-F462</f>
        <v>0</v>
      </c>
      <c r="K462">
        <f>STDEV(H461:H486)</f>
        <v>0</v>
      </c>
      <c r="L462">
        <f>STDEV(I461:I486)</f>
        <v>0</v>
      </c>
      <c r="N462">
        <v>459</v>
      </c>
      <c r="O462">
        <v>3868</v>
      </c>
      <c r="P462">
        <v>7486</v>
      </c>
      <c r="Q462">
        <v>667</v>
      </c>
      <c r="R462">
        <v>1764.6</v>
      </c>
      <c r="S462">
        <v>4721</v>
      </c>
      <c r="U462" s="62">
        <f>Seeing_vs_contrast!C469</f>
        <v>0.45693706891289754</v>
      </c>
      <c r="V462">
        <f>Seeing_vs_contrast!D469*180/PI()</f>
        <v>71.7094896928445</v>
      </c>
      <c r="W462">
        <f>V462*Seeing_vs_contrast!$U$24/360</f>
        <v>0.20543274849298016</v>
      </c>
      <c r="X462">
        <f>Seeing_vs_contrast!N469</f>
        <v>0</v>
      </c>
      <c r="Y462" t="e">
        <f>W462/X462*$T$2</f>
        <v>#DIV/0!</v>
      </c>
    </row>
    <row r="463" spans="1:25" ht="12">
      <c r="A463">
        <v>461</v>
      </c>
      <c r="B463" s="9"/>
      <c r="C463" s="61"/>
      <c r="E463" s="9"/>
      <c r="F463" s="61"/>
      <c r="H463">
        <f>B463-E463</f>
        <v>0</v>
      </c>
      <c r="I463">
        <f>C463-F463</f>
        <v>0</v>
      </c>
      <c r="K463">
        <f>STDEV(H462:H487)</f>
        <v>0</v>
      </c>
      <c r="L463">
        <f>STDEV(I462:I487)</f>
        <v>0</v>
      </c>
      <c r="N463">
        <v>460</v>
      </c>
      <c r="O463">
        <v>4777.5</v>
      </c>
      <c r="P463">
        <v>9469</v>
      </c>
      <c r="Q463">
        <v>848</v>
      </c>
      <c r="R463">
        <v>2266.1</v>
      </c>
      <c r="S463">
        <v>5951</v>
      </c>
      <c r="U463" s="62">
        <f>Seeing_vs_contrast!C470</f>
        <v>0.5779771714582189</v>
      </c>
      <c r="V463">
        <f>Seeing_vs_contrast!D470*180/PI()</f>
        <v>59.995051032113025</v>
      </c>
      <c r="W463">
        <f>V463*Seeing_vs_contrast!$U$24/360</f>
        <v>0.1718733222380388</v>
      </c>
      <c r="X463">
        <f>Seeing_vs_contrast!N470</f>
        <v>0</v>
      </c>
      <c r="Y463" t="e">
        <f>W463/X463*$T$2</f>
        <v>#DIV/0!</v>
      </c>
    </row>
    <row r="464" spans="1:25" ht="12">
      <c r="A464">
        <v>462</v>
      </c>
      <c r="B464" s="9"/>
      <c r="C464" s="61"/>
      <c r="E464" s="9"/>
      <c r="F464" s="61"/>
      <c r="H464">
        <f>B464-E464</f>
        <v>0</v>
      </c>
      <c r="I464">
        <f>C464-F464</f>
        <v>0</v>
      </c>
      <c r="K464">
        <f>STDEV(H463:H488)</f>
        <v>0</v>
      </c>
      <c r="L464">
        <f>STDEV(I463:I488)</f>
        <v>0</v>
      </c>
      <c r="N464">
        <v>461</v>
      </c>
      <c r="O464">
        <v>672.3</v>
      </c>
      <c r="P464">
        <v>1445</v>
      </c>
      <c r="Q464">
        <v>94</v>
      </c>
      <c r="R464">
        <v>345.2</v>
      </c>
      <c r="S464">
        <v>824</v>
      </c>
      <c r="U464" s="62">
        <f>Seeing_vs_contrast!C471</f>
        <v>0.08820118415430629</v>
      </c>
      <c r="V464">
        <f>Seeing_vs_contrast!D471*180/PI()</f>
        <v>126.26239849199501</v>
      </c>
      <c r="W464">
        <f>V464*Seeing_vs_contrast!$U$24/360</f>
        <v>0.3617154670132132</v>
      </c>
      <c r="X464">
        <f>Seeing_vs_contrast!N471</f>
        <v>0</v>
      </c>
      <c r="Y464" t="e">
        <f>W464/X464*$T$2</f>
        <v>#DIV/0!</v>
      </c>
    </row>
    <row r="465" spans="1:25" ht="12">
      <c r="A465">
        <v>463</v>
      </c>
      <c r="B465" s="9"/>
      <c r="C465" s="61"/>
      <c r="E465" s="9"/>
      <c r="F465" s="61"/>
      <c r="H465">
        <f>B465-E465</f>
        <v>0</v>
      </c>
      <c r="I465">
        <f>C465-F465</f>
        <v>0</v>
      </c>
      <c r="K465">
        <f>STDEV(H464:H489)</f>
        <v>0</v>
      </c>
      <c r="L465">
        <f>STDEV(I464:I489)</f>
        <v>0</v>
      </c>
      <c r="N465">
        <v>462</v>
      </c>
      <c r="O465">
        <v>3631.9</v>
      </c>
      <c r="P465">
        <v>6977</v>
      </c>
      <c r="Q465">
        <v>484</v>
      </c>
      <c r="R465">
        <v>1695.3</v>
      </c>
      <c r="S465">
        <v>4607</v>
      </c>
      <c r="U465" s="62">
        <f>Seeing_vs_contrast!C472</f>
        <v>0.4258682780931453</v>
      </c>
      <c r="V465">
        <f>Seeing_vs_contrast!D472*180/PI()</f>
        <v>74.863691921024</v>
      </c>
      <c r="W465">
        <f>V465*Seeing_vs_contrast!$U$24/360</f>
        <v>0.2144688807512502</v>
      </c>
      <c r="X465">
        <f>Seeing_vs_contrast!N472</f>
        <v>0</v>
      </c>
      <c r="Y465" t="e">
        <f>W465/X465*$T$2</f>
        <v>#DIV/0!</v>
      </c>
    </row>
    <row r="466" spans="1:25" ht="12">
      <c r="A466">
        <v>464</v>
      </c>
      <c r="B466" s="9"/>
      <c r="C466" s="61"/>
      <c r="E466" s="9"/>
      <c r="F466" s="61"/>
      <c r="H466">
        <f>B466-E466</f>
        <v>0</v>
      </c>
      <c r="I466">
        <f>C466-F466</f>
        <v>0</v>
      </c>
      <c r="K466">
        <f>STDEV(H465:H490)</f>
        <v>0</v>
      </c>
      <c r="L466">
        <f>STDEV(I465:I490)</f>
        <v>0</v>
      </c>
      <c r="N466">
        <v>463</v>
      </c>
      <c r="O466">
        <v>356.5</v>
      </c>
      <c r="P466">
        <v>680</v>
      </c>
      <c r="Q466">
        <v>70</v>
      </c>
      <c r="R466">
        <v>145.1</v>
      </c>
      <c r="S466">
        <v>437</v>
      </c>
      <c r="U466" s="62">
        <f>Seeing_vs_contrast!C473</f>
        <v>0.04150643960202649</v>
      </c>
      <c r="V466">
        <f>Seeing_vs_contrast!D473*180/PI()</f>
        <v>144.5377701210078</v>
      </c>
      <c r="W466">
        <f>V466*Seeing_vs_contrast!$U$24/360</f>
        <v>0.4140705993612455</v>
      </c>
      <c r="X466">
        <f>Seeing_vs_contrast!N473</f>
        <v>0</v>
      </c>
      <c r="Y466" t="e">
        <f>W466/X466*$T$2</f>
        <v>#DIV/0!</v>
      </c>
    </row>
    <row r="467" spans="1:25" ht="12">
      <c r="A467">
        <v>465</v>
      </c>
      <c r="B467" s="9"/>
      <c r="C467" s="61"/>
      <c r="E467" s="9"/>
      <c r="F467" s="9"/>
      <c r="H467">
        <f>B467-E467</f>
        <v>0</v>
      </c>
      <c r="I467">
        <f>C467-F467</f>
        <v>0</v>
      </c>
      <c r="K467">
        <f>STDEV(H466:H491)</f>
        <v>0</v>
      </c>
      <c r="L467">
        <f>STDEV(I466:I491)</f>
        <v>0</v>
      </c>
      <c r="N467">
        <v>464</v>
      </c>
      <c r="O467">
        <v>1313.8</v>
      </c>
      <c r="P467">
        <v>2693</v>
      </c>
      <c r="Q467">
        <v>109</v>
      </c>
      <c r="R467">
        <v>705.5</v>
      </c>
      <c r="S467">
        <v>1763</v>
      </c>
      <c r="U467" s="62">
        <f>Seeing_vs_contrast!C474</f>
        <v>0.16437770860037845</v>
      </c>
      <c r="V467">
        <f>Seeing_vs_contrast!D474*180/PI()</f>
        <v>108.87972316726724</v>
      </c>
      <c r="W467">
        <f>V467*Seeing_vs_contrast!$U$24/360</f>
        <v>0.31191772359856085</v>
      </c>
      <c r="X467">
        <f>Seeing_vs_contrast!N474</f>
        <v>0</v>
      </c>
      <c r="Y467" t="e">
        <f>W467/X467*$T$2</f>
        <v>#DIV/0!</v>
      </c>
    </row>
    <row r="468" spans="1:25" ht="12">
      <c r="A468">
        <v>466</v>
      </c>
      <c r="B468" s="9"/>
      <c r="C468" s="61"/>
      <c r="E468" s="9"/>
      <c r="F468" s="9"/>
      <c r="H468">
        <f>B468-E468</f>
        <v>0</v>
      </c>
      <c r="I468">
        <f>C468-F468</f>
        <v>0</v>
      </c>
      <c r="K468">
        <f>STDEV(H467:H492)</f>
        <v>0</v>
      </c>
      <c r="L468">
        <f>STDEV(I467:I492)</f>
        <v>0</v>
      </c>
      <c r="N468">
        <v>465</v>
      </c>
      <c r="O468">
        <v>1217.2</v>
      </c>
      <c r="P468">
        <v>2458</v>
      </c>
      <c r="Q468">
        <v>220</v>
      </c>
      <c r="R468">
        <v>580.2</v>
      </c>
      <c r="S468">
        <v>1473</v>
      </c>
      <c r="U468" s="62">
        <f>Seeing_vs_contrast!C475</f>
        <v>0.15003357138497223</v>
      </c>
      <c r="V468">
        <f>Seeing_vs_contrast!D475*180/PI()</f>
        <v>111.5987714354629</v>
      </c>
      <c r="W468">
        <f>V468*Seeing_vs_contrast!$U$24/360</f>
        <v>0.31970723041855215</v>
      </c>
      <c r="X468">
        <f>Seeing_vs_contrast!N475</f>
        <v>0</v>
      </c>
      <c r="Y468" t="e">
        <f>W468/X468*$T$2</f>
        <v>#DIV/0!</v>
      </c>
    </row>
    <row r="469" spans="1:25" ht="12">
      <c r="A469">
        <v>467</v>
      </c>
      <c r="B469" s="9"/>
      <c r="C469" s="61"/>
      <c r="E469" s="9"/>
      <c r="F469" s="9"/>
      <c r="H469">
        <f>B469-E469</f>
        <v>0</v>
      </c>
      <c r="I469">
        <f>C469-F469</f>
        <v>0</v>
      </c>
      <c r="K469">
        <f>STDEV(H468:H493)</f>
        <v>0</v>
      </c>
      <c r="L469">
        <f>STDEV(I468:I493)</f>
        <v>0</v>
      </c>
      <c r="N469">
        <v>466</v>
      </c>
      <c r="O469">
        <v>2296.9</v>
      </c>
      <c r="P469">
        <v>4591</v>
      </c>
      <c r="Q469">
        <v>308</v>
      </c>
      <c r="R469">
        <v>1111.7</v>
      </c>
      <c r="S469">
        <v>2897</v>
      </c>
      <c r="U469" s="62">
        <f>Seeing_vs_contrast!C476</f>
        <v>0.2802295061954465</v>
      </c>
      <c r="V469">
        <f>Seeing_vs_contrast!D476*180/PI()</f>
        <v>91.39157624932022</v>
      </c>
      <c r="W469">
        <f>V469*Seeing_vs_contrast!$U$24/360</f>
        <v>0.2618178260425838</v>
      </c>
      <c r="X469">
        <f>Seeing_vs_contrast!N476</f>
        <v>0</v>
      </c>
      <c r="Y469" t="e">
        <f>W469/X469*$T$2</f>
        <v>#DIV/0!</v>
      </c>
    </row>
    <row r="470" spans="1:25" ht="12">
      <c r="A470">
        <v>468</v>
      </c>
      <c r="B470" s="9"/>
      <c r="C470" s="61"/>
      <c r="E470" s="9"/>
      <c r="F470" s="61"/>
      <c r="H470">
        <f>B470-E470</f>
        <v>0</v>
      </c>
      <c r="I470">
        <f>C470-F470</f>
        <v>0</v>
      </c>
      <c r="K470">
        <f>STDEV(H469:H494)</f>
        <v>0</v>
      </c>
      <c r="L470">
        <f>STDEV(I469:I494)</f>
        <v>0</v>
      </c>
      <c r="N470">
        <v>467</v>
      </c>
      <c r="O470">
        <v>2883.5</v>
      </c>
      <c r="P470">
        <v>5661</v>
      </c>
      <c r="Q470">
        <v>484</v>
      </c>
      <c r="R470">
        <v>1340.9</v>
      </c>
      <c r="S470">
        <v>3526</v>
      </c>
      <c r="U470" s="62">
        <f>Seeing_vs_contrast!C477</f>
        <v>0.3455411096868705</v>
      </c>
      <c r="V470">
        <f>Seeing_vs_contrast!D477*180/PI()</f>
        <v>83.52787970838135</v>
      </c>
      <c r="W470">
        <f>V470*Seeing_vs_contrast!$U$24/360</f>
        <v>0.23928997372290667</v>
      </c>
      <c r="X470">
        <f>Seeing_vs_contrast!N477</f>
        <v>0</v>
      </c>
      <c r="Y470" t="e">
        <f>W470/X470*$T$2</f>
        <v>#DIV/0!</v>
      </c>
    </row>
    <row r="471" spans="1:25" ht="12">
      <c r="A471">
        <v>469</v>
      </c>
      <c r="B471" s="9"/>
      <c r="C471" s="61"/>
      <c r="E471" s="9"/>
      <c r="F471" s="9"/>
      <c r="H471">
        <f>B471-E471</f>
        <v>0</v>
      </c>
      <c r="I471">
        <f>C471-F471</f>
        <v>0</v>
      </c>
      <c r="K471">
        <f>STDEV(H470:H495)</f>
        <v>0</v>
      </c>
      <c r="L471">
        <f>STDEV(I470:I495)</f>
        <v>0</v>
      </c>
      <c r="N471">
        <v>468</v>
      </c>
      <c r="O471">
        <v>2735.4</v>
      </c>
      <c r="P471">
        <v>5343</v>
      </c>
      <c r="Q471">
        <v>496</v>
      </c>
      <c r="R471">
        <v>1267.1</v>
      </c>
      <c r="S471">
        <v>3362</v>
      </c>
      <c r="U471" s="62">
        <f>Seeing_vs_contrast!C478</f>
        <v>0.3261307452847464</v>
      </c>
      <c r="V471">
        <f>Seeing_vs_contrast!D478*180/PI()</f>
        <v>85.76996080395959</v>
      </c>
      <c r="W471">
        <f>V471*Seeing_vs_contrast!$U$24/360</f>
        <v>0.2457130689615101</v>
      </c>
      <c r="X471">
        <f>Seeing_vs_contrast!N478</f>
        <v>0</v>
      </c>
      <c r="Y471" t="e">
        <f>W471/X471*$T$2</f>
        <v>#DIV/0!</v>
      </c>
    </row>
    <row r="472" spans="1:25" ht="12">
      <c r="A472">
        <v>470</v>
      </c>
      <c r="B472" s="9"/>
      <c r="C472" s="61"/>
      <c r="E472" s="9"/>
      <c r="F472" s="61"/>
      <c r="H472">
        <f>B472-E472</f>
        <v>0</v>
      </c>
      <c r="I472">
        <f>C472-F472</f>
        <v>0</v>
      </c>
      <c r="K472">
        <f>STDEV(H471:H496)</f>
        <v>0</v>
      </c>
      <c r="L472">
        <f>STDEV(I471:I496)</f>
        <v>0</v>
      </c>
      <c r="N472">
        <v>469</v>
      </c>
      <c r="O472">
        <v>1861.9</v>
      </c>
      <c r="P472">
        <v>3821</v>
      </c>
      <c r="Q472">
        <v>206</v>
      </c>
      <c r="R472">
        <v>952.5</v>
      </c>
      <c r="S472">
        <v>2448</v>
      </c>
      <c r="U472" s="62">
        <f>Seeing_vs_contrast!C479</f>
        <v>0.23322956723432828</v>
      </c>
      <c r="V472">
        <f>Seeing_vs_contrast!D479*180/PI()</f>
        <v>97.76386240223583</v>
      </c>
      <c r="W472">
        <f>V472*Seeing_vs_contrast!$U$24/360</f>
        <v>0.28007309831107186</v>
      </c>
      <c r="X472">
        <f>Seeing_vs_contrast!N479</f>
        <v>0</v>
      </c>
      <c r="Y472" t="e">
        <f>W472/X472*$T$2</f>
        <v>#DIV/0!</v>
      </c>
    </row>
    <row r="473" spans="1:25" ht="12">
      <c r="A473">
        <v>471</v>
      </c>
      <c r="B473" s="9"/>
      <c r="C473" s="61"/>
      <c r="E473" s="9"/>
      <c r="F473" s="61"/>
      <c r="H473">
        <f>B473-E473</f>
        <v>0</v>
      </c>
      <c r="I473">
        <f>C473-F473</f>
        <v>0</v>
      </c>
      <c r="K473">
        <f>STDEV(H472:H497)</f>
        <v>0</v>
      </c>
      <c r="L473">
        <f>STDEV(I472:I497)</f>
        <v>0</v>
      </c>
      <c r="N473">
        <v>470</v>
      </c>
      <c r="O473">
        <v>972.5</v>
      </c>
      <c r="P473">
        <v>2096</v>
      </c>
      <c r="Q473">
        <v>75</v>
      </c>
      <c r="R473">
        <v>543.7</v>
      </c>
      <c r="S473">
        <v>1306</v>
      </c>
      <c r="U473" s="62">
        <f>Seeing_vs_contrast!C480</f>
        <v>0.1279374961850699</v>
      </c>
      <c r="V473">
        <f>Seeing_vs_contrast!D480*180/PI()</f>
        <v>116.1907961541773</v>
      </c>
      <c r="W473">
        <f>V473*Seeing_vs_contrast!$U$24/360</f>
        <v>0.3328624245658525</v>
      </c>
      <c r="X473">
        <f>Seeing_vs_contrast!N480</f>
        <v>0</v>
      </c>
      <c r="Y473" t="e">
        <f>W473/X473*$T$2</f>
        <v>#DIV/0!</v>
      </c>
    </row>
    <row r="474" spans="1:25" ht="12">
      <c r="A474">
        <v>472</v>
      </c>
      <c r="B474" s="9"/>
      <c r="C474" s="61"/>
      <c r="E474" s="9"/>
      <c r="F474" s="61"/>
      <c r="H474">
        <f>B474-E474</f>
        <v>0</v>
      </c>
      <c r="I474">
        <f>C474-F474</f>
        <v>0</v>
      </c>
      <c r="K474">
        <f>STDEV(H473:H498)</f>
        <v>0</v>
      </c>
      <c r="L474">
        <f>STDEV(I473:I498)</f>
        <v>0</v>
      </c>
      <c r="N474">
        <v>471</v>
      </c>
      <c r="O474">
        <v>1809.1</v>
      </c>
      <c r="P474">
        <v>3753</v>
      </c>
      <c r="Q474">
        <v>167</v>
      </c>
      <c r="R474">
        <v>965.6</v>
      </c>
      <c r="S474">
        <v>2313</v>
      </c>
      <c r="U474" s="62">
        <f>Seeing_vs_contrast!C481</f>
        <v>0.22907892327412563</v>
      </c>
      <c r="V474">
        <f>Seeing_vs_contrast!D481*180/PI()</f>
        <v>98.36497948970268</v>
      </c>
      <c r="W474">
        <f>V474*Seeing_vs_contrast!$U$24/360</f>
        <v>0.2817951735339378</v>
      </c>
      <c r="X474">
        <f>Seeing_vs_contrast!N481</f>
        <v>0</v>
      </c>
      <c r="Y474" t="e">
        <f>W474/X474*$T$2</f>
        <v>#DIV/0!</v>
      </c>
    </row>
    <row r="475" spans="1:25" ht="12">
      <c r="A475">
        <v>473</v>
      </c>
      <c r="B475" s="9"/>
      <c r="C475" s="61"/>
      <c r="E475" s="9"/>
      <c r="F475" s="9"/>
      <c r="H475">
        <f>B475-E475</f>
        <v>0</v>
      </c>
      <c r="I475">
        <f>C475-F475</f>
        <v>0</v>
      </c>
      <c r="K475">
        <f>STDEV(H474:H499)</f>
        <v>0</v>
      </c>
      <c r="L475">
        <f>STDEV(I474:I499)</f>
        <v>0</v>
      </c>
      <c r="N475">
        <v>472</v>
      </c>
      <c r="O475">
        <v>2192</v>
      </c>
      <c r="P475">
        <v>4490</v>
      </c>
      <c r="Q475">
        <v>283</v>
      </c>
      <c r="R475">
        <v>1091.1</v>
      </c>
      <c r="S475">
        <v>2742</v>
      </c>
      <c r="U475" s="62">
        <f>Seeing_vs_contrast!C482</f>
        <v>0.27406457913691024</v>
      </c>
      <c r="V475">
        <f>Seeing_vs_contrast!D482*180/PI()</f>
        <v>92.18716471076574</v>
      </c>
      <c r="W475">
        <f>V475*Seeing_vs_contrast!$U$24/360</f>
        <v>0.26409702123702916</v>
      </c>
      <c r="X475">
        <f>Seeing_vs_contrast!N482</f>
        <v>0</v>
      </c>
      <c r="Y475" t="e">
        <f>W475/X475*$T$2</f>
        <v>#DIV/0!</v>
      </c>
    </row>
    <row r="476" spans="1:25" ht="12">
      <c r="A476">
        <v>474</v>
      </c>
      <c r="B476" s="9"/>
      <c r="C476" s="61"/>
      <c r="E476" s="9"/>
      <c r="F476" s="61"/>
      <c r="H476">
        <f>B476-E476</f>
        <v>0</v>
      </c>
      <c r="I476">
        <f>C476-F476</f>
        <v>0</v>
      </c>
      <c r="K476">
        <f>STDEV(H475:H500)</f>
        <v>0</v>
      </c>
      <c r="L476">
        <f>STDEV(I475:I500)</f>
        <v>0</v>
      </c>
      <c r="N476">
        <v>473</v>
      </c>
      <c r="O476">
        <v>703.8</v>
      </c>
      <c r="P476">
        <v>1795</v>
      </c>
      <c r="Q476">
        <v>53</v>
      </c>
      <c r="R476">
        <v>487.8</v>
      </c>
      <c r="S476">
        <v>806</v>
      </c>
      <c r="U476" s="62">
        <f>Seeing_vs_contrast!C483</f>
        <v>0.1095647927729964</v>
      </c>
      <c r="V476">
        <f>Seeing_vs_contrast!D483*180/PI()</f>
        <v>120.49124494328704</v>
      </c>
      <c r="W476">
        <f>V476*Seeing_vs_contrast!$U$24/360</f>
        <v>0.3451823144198209</v>
      </c>
      <c r="X476">
        <f>Seeing_vs_contrast!N483</f>
        <v>0</v>
      </c>
      <c r="Y476" t="e">
        <f>W476/X476*$T$2</f>
        <v>#DIV/0!</v>
      </c>
    </row>
    <row r="477" spans="1:25" ht="12">
      <c r="A477">
        <v>475</v>
      </c>
      <c r="B477" s="9"/>
      <c r="C477" s="61"/>
      <c r="E477" s="9"/>
      <c r="F477" s="9"/>
      <c r="H477">
        <f>B477-E477</f>
        <v>0</v>
      </c>
      <c r="I477">
        <f>C477-F477</f>
        <v>0</v>
      </c>
      <c r="K477">
        <f>STDEV(H476:H501)</f>
        <v>0</v>
      </c>
      <c r="L477">
        <f>STDEV(I476:I501)</f>
        <v>0</v>
      </c>
      <c r="N477">
        <v>474</v>
      </c>
      <c r="O477">
        <v>2838.5</v>
      </c>
      <c r="P477">
        <v>5742</v>
      </c>
      <c r="Q477">
        <v>354</v>
      </c>
      <c r="R477">
        <v>1407.3</v>
      </c>
      <c r="S477">
        <v>3621</v>
      </c>
      <c r="U477" s="62">
        <f>Seeing_vs_contrast!C484</f>
        <v>0.3504852591100531</v>
      </c>
      <c r="V477">
        <f>Seeing_vs_contrast!D484*180/PI()</f>
        <v>82.96763738959979</v>
      </c>
      <c r="W477">
        <f>V477*Seeing_vs_contrast!$U$24/360</f>
        <v>0.23768499619674724</v>
      </c>
      <c r="X477">
        <f>Seeing_vs_contrast!N484</f>
        <v>0</v>
      </c>
      <c r="Y477" t="e">
        <f>W477/X477*$T$2</f>
        <v>#DIV/0!</v>
      </c>
    </row>
    <row r="478" spans="1:25" ht="12">
      <c r="A478">
        <v>476</v>
      </c>
      <c r="B478" s="9"/>
      <c r="C478" s="61"/>
      <c r="E478" s="9"/>
      <c r="F478" s="9"/>
      <c r="H478">
        <f>B478-E478</f>
        <v>0</v>
      </c>
      <c r="I478">
        <f>C478-F478</f>
        <v>0</v>
      </c>
      <c r="K478">
        <f>STDEV(H477:H502)</f>
        <v>0</v>
      </c>
      <c r="L478">
        <f>STDEV(I477:I502)</f>
        <v>0</v>
      </c>
      <c r="N478">
        <v>475</v>
      </c>
      <c r="O478">
        <v>2851.5</v>
      </c>
      <c r="P478">
        <v>5712</v>
      </c>
      <c r="Q478">
        <v>462</v>
      </c>
      <c r="R478">
        <v>1368.7</v>
      </c>
      <c r="S478">
        <v>3518</v>
      </c>
      <c r="U478" s="62">
        <f>Seeing_vs_contrast!C485</f>
        <v>0.3486540926570225</v>
      </c>
      <c r="V478">
        <f>Seeing_vs_contrast!D485*180/PI()</f>
        <v>83.17464682844584</v>
      </c>
      <c r="W478">
        <f>V478*Seeing_vs_contrast!$U$24/360</f>
        <v>0.23827803511207474</v>
      </c>
      <c r="X478">
        <f>Seeing_vs_contrast!N485</f>
        <v>0</v>
      </c>
      <c r="Y478" t="e">
        <f>W478/X478*$T$2</f>
        <v>#DIV/0!</v>
      </c>
    </row>
    <row r="479" spans="1:25" ht="12">
      <c r="A479">
        <v>477</v>
      </c>
      <c r="B479" s="9"/>
      <c r="C479" s="61"/>
      <c r="E479" s="9"/>
      <c r="F479" s="61"/>
      <c r="H479">
        <f>B479-E479</f>
        <v>0</v>
      </c>
      <c r="I479">
        <f>C479-F479</f>
        <v>0</v>
      </c>
      <c r="K479">
        <f>STDEV(H478:H503)</f>
        <v>0</v>
      </c>
      <c r="L479">
        <f>STDEV(I478:I503)</f>
        <v>0</v>
      </c>
      <c r="N479">
        <v>476</v>
      </c>
      <c r="O479">
        <v>5057.7</v>
      </c>
      <c r="P479">
        <v>9967</v>
      </c>
      <c r="Q479">
        <v>787</v>
      </c>
      <c r="R479">
        <v>2379.3</v>
      </c>
      <c r="S479">
        <v>6204</v>
      </c>
      <c r="U479" s="62">
        <f>Seeing_vs_contrast!C486</f>
        <v>0.6083745345785265</v>
      </c>
      <c r="V479">
        <f>Seeing_vs_contrast!D486*180/PI()</f>
        <v>57.121597760225306</v>
      </c>
      <c r="W479">
        <f>V479*Seeing_vs_contrast!$U$24/360</f>
        <v>0.1636414772501788</v>
      </c>
      <c r="X479">
        <f>Seeing_vs_contrast!N486</f>
        <v>0</v>
      </c>
      <c r="Y479" t="e">
        <f>W479/X479*$T$2</f>
        <v>#DIV/0!</v>
      </c>
    </row>
    <row r="480" spans="1:25" ht="12">
      <c r="A480">
        <v>478</v>
      </c>
      <c r="B480" s="9"/>
      <c r="C480" s="61"/>
      <c r="E480" s="9"/>
      <c r="F480" s="61"/>
      <c r="H480">
        <f>B480-E480</f>
        <v>0</v>
      </c>
      <c r="I480">
        <f>C480-F480</f>
        <v>0</v>
      </c>
      <c r="K480">
        <f>STDEV(H479:H504)</f>
        <v>0</v>
      </c>
      <c r="L480">
        <f>STDEV(I479:I504)</f>
        <v>0</v>
      </c>
      <c r="N480">
        <v>477</v>
      </c>
      <c r="O480">
        <v>5030.3</v>
      </c>
      <c r="P480">
        <v>9781</v>
      </c>
      <c r="Q480">
        <v>948</v>
      </c>
      <c r="R480">
        <v>2310.9</v>
      </c>
      <c r="S480">
        <v>6147</v>
      </c>
      <c r="U480" s="62">
        <f>Seeing_vs_contrast!C487</f>
        <v>0.597021302569737</v>
      </c>
      <c r="V480">
        <f>Seeing_vs_contrast!D487*180/PI()</f>
        <v>58.19415208220423</v>
      </c>
      <c r="W480">
        <f>V480*Seeing_vs_contrast!$U$24/360</f>
        <v>0.16671412193383134</v>
      </c>
      <c r="X480">
        <f>Seeing_vs_contrast!N487</f>
        <v>0</v>
      </c>
      <c r="Y480" t="e">
        <f>W480/X480*$T$2</f>
        <v>#DIV/0!</v>
      </c>
    </row>
    <row r="481" spans="1:25" ht="12">
      <c r="A481">
        <v>479</v>
      </c>
      <c r="B481" s="9"/>
      <c r="C481" s="61"/>
      <c r="E481" s="9"/>
      <c r="F481" s="61"/>
      <c r="H481">
        <f>B481-E481</f>
        <v>0</v>
      </c>
      <c r="I481">
        <f>C481-F481</f>
        <v>0</v>
      </c>
      <c r="K481">
        <f>STDEV(H480:H505)</f>
        <v>0</v>
      </c>
      <c r="L481">
        <f>STDEV(I480:I505)</f>
        <v>0</v>
      </c>
      <c r="N481">
        <v>478</v>
      </c>
      <c r="O481">
        <v>4773.1</v>
      </c>
      <c r="P481">
        <v>9251</v>
      </c>
      <c r="Q481">
        <v>687</v>
      </c>
      <c r="R481">
        <v>2234.8</v>
      </c>
      <c r="S481">
        <v>6012</v>
      </c>
      <c r="U481" s="62">
        <f>Seeing_vs_contrast!C488</f>
        <v>0.5646706952328633</v>
      </c>
      <c r="V481">
        <f>Seeing_vs_contrast!D488*180/PI()</f>
        <v>61.256265878268024</v>
      </c>
      <c r="W481">
        <f>V481*Seeing_vs_contrast!$U$24/360</f>
        <v>0.17548644001917993</v>
      </c>
      <c r="X481">
        <f>Seeing_vs_contrast!N488</f>
        <v>0</v>
      </c>
      <c r="Y481" t="e">
        <f>W481/X481*$T$2</f>
        <v>#DIV/0!</v>
      </c>
    </row>
    <row r="482" spans="1:25" ht="12">
      <c r="A482">
        <v>480</v>
      </c>
      <c r="B482" s="9"/>
      <c r="C482" s="61"/>
      <c r="E482" s="9"/>
      <c r="F482" s="61"/>
      <c r="H482">
        <f>B482-E482</f>
        <v>0</v>
      </c>
      <c r="I482">
        <f>C482-F482</f>
        <v>0</v>
      </c>
      <c r="K482">
        <f>STDEV(H481:H506)</f>
        <v>0</v>
      </c>
      <c r="L482">
        <f>STDEV(I481:I506)</f>
        <v>0</v>
      </c>
      <c r="N482">
        <v>479</v>
      </c>
      <c r="O482">
        <v>3565.4</v>
      </c>
      <c r="P482">
        <v>7009</v>
      </c>
      <c r="Q482">
        <v>628</v>
      </c>
      <c r="R482">
        <v>1654.2</v>
      </c>
      <c r="S482">
        <v>4326</v>
      </c>
      <c r="U482" s="62">
        <f>Seeing_vs_contrast!C489</f>
        <v>0.42782152230971127</v>
      </c>
      <c r="V482">
        <f>Seeing_vs_contrast!D489*180/PI()</f>
        <v>74.66276208297846</v>
      </c>
      <c r="W482">
        <f>V482*Seeing_vs_contrast!$U$24/360</f>
        <v>0.2138932586256327</v>
      </c>
      <c r="X482">
        <f>Seeing_vs_contrast!N489</f>
        <v>0</v>
      </c>
      <c r="Y482" t="e">
        <f>W482/X482*$T$2</f>
        <v>#DIV/0!</v>
      </c>
    </row>
    <row r="483" spans="1:25" ht="12">
      <c r="A483">
        <v>481</v>
      </c>
      <c r="B483" s="9"/>
      <c r="C483" s="61"/>
      <c r="E483" s="9"/>
      <c r="F483" s="61"/>
      <c r="H483">
        <f>B483-E483</f>
        <v>0</v>
      </c>
      <c r="I483">
        <f>C483-F483</f>
        <v>0</v>
      </c>
      <c r="K483">
        <f>STDEV(H482:H507)</f>
        <v>0</v>
      </c>
      <c r="L483">
        <f>STDEV(I482:I507)</f>
        <v>0</v>
      </c>
      <c r="N483">
        <v>480</v>
      </c>
      <c r="O483">
        <v>1648.5</v>
      </c>
      <c r="P483">
        <v>3359</v>
      </c>
      <c r="Q483">
        <v>238</v>
      </c>
      <c r="R483">
        <v>810.5</v>
      </c>
      <c r="S483">
        <v>2048</v>
      </c>
      <c r="U483" s="62">
        <f>Seeing_vs_contrast!C490</f>
        <v>0.20502960385765734</v>
      </c>
      <c r="V483">
        <f>Seeing_vs_contrast!D490*180/PI()</f>
        <v>101.99939118171108</v>
      </c>
      <c r="W483">
        <f>V483*Seeing_vs_contrast!$U$24/360</f>
        <v>0.29220700586243936</v>
      </c>
      <c r="X483">
        <f>Seeing_vs_contrast!N490</f>
        <v>0</v>
      </c>
      <c r="Y483" t="e">
        <f>W483/X483*$T$2</f>
        <v>#DIV/0!</v>
      </c>
    </row>
    <row r="484" spans="1:25" ht="12">
      <c r="A484">
        <v>482</v>
      </c>
      <c r="B484" s="9"/>
      <c r="C484" s="61"/>
      <c r="E484" s="9"/>
      <c r="F484" s="61"/>
      <c r="H484">
        <f>B484-E484</f>
        <v>0</v>
      </c>
      <c r="I484">
        <f>C484-F484</f>
        <v>0</v>
      </c>
      <c r="K484">
        <f>STDEV(H483:H508)</f>
        <v>0</v>
      </c>
      <c r="L484">
        <f>STDEV(I483:I508)</f>
        <v>0</v>
      </c>
      <c r="N484">
        <v>481</v>
      </c>
      <c r="O484">
        <v>4329.3</v>
      </c>
      <c r="P484">
        <v>8454</v>
      </c>
      <c r="Q484">
        <v>665</v>
      </c>
      <c r="R484">
        <v>2020.8</v>
      </c>
      <c r="S484">
        <v>5411</v>
      </c>
      <c r="U484" s="62">
        <f>Seeing_vs_contrast!C491</f>
        <v>0.5160227064640176</v>
      </c>
      <c r="V484">
        <f>Seeing_vs_contrast!D491*180/PI()</f>
        <v>65.907806603138</v>
      </c>
      <c r="W484">
        <f>V484*Seeing_vs_contrast!$U$24/360</f>
        <v>0.18881213512494807</v>
      </c>
      <c r="X484">
        <f>Seeing_vs_contrast!N491</f>
        <v>0</v>
      </c>
      <c r="Y484" t="e">
        <f>W484/X484*$T$2</f>
        <v>#DIV/0!</v>
      </c>
    </row>
    <row r="485" spans="1:25" ht="12">
      <c r="A485">
        <v>483</v>
      </c>
      <c r="B485" s="9"/>
      <c r="C485" s="61"/>
      <c r="E485" s="9"/>
      <c r="F485" s="61"/>
      <c r="H485">
        <f>B485-E485</f>
        <v>0</v>
      </c>
      <c r="I485">
        <f>C485-F485</f>
        <v>0</v>
      </c>
      <c r="K485">
        <f>STDEV(H484:H509)</f>
        <v>0</v>
      </c>
      <c r="L485">
        <f>STDEV(I484:I509)</f>
        <v>0</v>
      </c>
      <c r="N485">
        <v>482</v>
      </c>
      <c r="O485">
        <v>554.5</v>
      </c>
      <c r="P485">
        <v>1265</v>
      </c>
      <c r="Q485">
        <v>89</v>
      </c>
      <c r="R485">
        <v>311.5</v>
      </c>
      <c r="S485">
        <v>579</v>
      </c>
      <c r="U485" s="62">
        <f>Seeing_vs_contrast!C492</f>
        <v>0.07721418543612281</v>
      </c>
      <c r="V485">
        <f>Seeing_vs_contrast!D492*180/PI()</f>
        <v>129.67522507714602</v>
      </c>
      <c r="W485">
        <f>V485*Seeing_vs_contrast!$U$24/360</f>
        <v>0.3714925041741323</v>
      </c>
      <c r="X485">
        <f>Seeing_vs_contrast!N492</f>
        <v>0</v>
      </c>
      <c r="Y485" t="e">
        <f>W485/X485*$T$2</f>
        <v>#DIV/0!</v>
      </c>
    </row>
    <row r="486" spans="1:25" ht="12">
      <c r="A486">
        <v>484</v>
      </c>
      <c r="B486" s="9"/>
      <c r="C486" s="61"/>
      <c r="E486" s="9"/>
      <c r="F486" s="9"/>
      <c r="H486">
        <f>B486-E486</f>
        <v>0</v>
      </c>
      <c r="I486">
        <f>C486-F486</f>
        <v>0</v>
      </c>
      <c r="K486">
        <f>STDEV(H485:H510)</f>
        <v>0</v>
      </c>
      <c r="L486">
        <f>STDEV(I485:I510)</f>
        <v>0</v>
      </c>
      <c r="N486">
        <v>483</v>
      </c>
      <c r="O486">
        <v>4926.1</v>
      </c>
      <c r="P486">
        <v>9751</v>
      </c>
      <c r="Q486">
        <v>720</v>
      </c>
      <c r="R486">
        <v>2360.4</v>
      </c>
      <c r="S486">
        <v>6183</v>
      </c>
      <c r="U486" s="62">
        <f>Seeing_vs_contrast!C493</f>
        <v>0.5951901361167063</v>
      </c>
      <c r="V486">
        <f>Seeing_vs_contrast!D493*180/PI()</f>
        <v>58.36718376073942</v>
      </c>
      <c r="W486">
        <f>V486*Seeing_vs_contrast!$U$24/360</f>
        <v>0.1672098216445683</v>
      </c>
      <c r="X486">
        <f>Seeing_vs_contrast!N493</f>
        <v>0</v>
      </c>
      <c r="Y486" t="e">
        <f>W486/X486*$T$2</f>
        <v>#DIV/0!</v>
      </c>
    </row>
    <row r="487" spans="1:25" ht="12">
      <c r="A487">
        <v>485</v>
      </c>
      <c r="B487" s="9"/>
      <c r="C487" s="61"/>
      <c r="E487" s="9"/>
      <c r="F487" s="9"/>
      <c r="H487">
        <f>B487-E487</f>
        <v>0</v>
      </c>
      <c r="I487">
        <f>C487-F487</f>
        <v>0</v>
      </c>
      <c r="K487">
        <f>STDEV(H486:H511)</f>
        <v>0</v>
      </c>
      <c r="L487">
        <f>STDEV(I486:I511)</f>
        <v>0</v>
      </c>
      <c r="N487">
        <v>484</v>
      </c>
      <c r="O487">
        <v>2548.6</v>
      </c>
      <c r="P487">
        <v>4972</v>
      </c>
      <c r="Q487">
        <v>342</v>
      </c>
      <c r="R487">
        <v>1206.9</v>
      </c>
      <c r="S487">
        <v>3239</v>
      </c>
      <c r="U487" s="62">
        <f>Seeing_vs_contrast!C494</f>
        <v>0.30348532014893487</v>
      </c>
      <c r="V487">
        <f>Seeing_vs_contrast!D494*180/PI()</f>
        <v>88.48153071531898</v>
      </c>
      <c r="W487">
        <f>V487*Seeing_vs_contrast!$U$24/360</f>
        <v>0.2534811518471565</v>
      </c>
      <c r="X487">
        <f>Seeing_vs_contrast!N494</f>
        <v>0</v>
      </c>
      <c r="Y487" t="e">
        <f>W487/X487*$T$2</f>
        <v>#DIV/0!</v>
      </c>
    </row>
    <row r="488" spans="1:25" ht="12">
      <c r="A488">
        <v>486</v>
      </c>
      <c r="B488" s="9"/>
      <c r="C488" s="61"/>
      <c r="E488" s="9"/>
      <c r="F488" s="9"/>
      <c r="H488">
        <f>B488-E488</f>
        <v>0</v>
      </c>
      <c r="I488">
        <f>C488-F488</f>
        <v>0</v>
      </c>
      <c r="K488">
        <f>STDEV(H487:H512)</f>
        <v>0</v>
      </c>
      <c r="L488">
        <f>STDEV(I487:I512)</f>
        <v>0</v>
      </c>
      <c r="N488">
        <v>485</v>
      </c>
      <c r="O488">
        <v>4286.1</v>
      </c>
      <c r="P488">
        <v>8547</v>
      </c>
      <c r="Q488">
        <v>677</v>
      </c>
      <c r="R488">
        <v>2056.6</v>
      </c>
      <c r="S488">
        <v>5386</v>
      </c>
      <c r="U488" s="62">
        <f>Seeing_vs_contrast!C495</f>
        <v>0.5216993224684123</v>
      </c>
      <c r="V488">
        <f>Seeing_vs_contrast!D495*180/PI()</f>
        <v>65.36059174240327</v>
      </c>
      <c r="W488">
        <f>V488*Seeing_vs_contrast!$U$24/360</f>
        <v>0.18724447855203907</v>
      </c>
      <c r="X488">
        <f>Seeing_vs_contrast!N495</f>
        <v>0</v>
      </c>
      <c r="Y488" t="e">
        <f>W488/X488*$T$2</f>
        <v>#DIV/0!</v>
      </c>
    </row>
    <row r="489" spans="1:25" ht="12">
      <c r="A489">
        <v>487</v>
      </c>
      <c r="B489" s="9"/>
      <c r="C489" s="9"/>
      <c r="E489" s="9"/>
      <c r="F489" s="9"/>
      <c r="H489">
        <f>B489-E489</f>
        <v>0</v>
      </c>
      <c r="I489">
        <f>C489-F489</f>
        <v>0</v>
      </c>
      <c r="K489">
        <f>STDEV(H488:H513)</f>
        <v>0</v>
      </c>
      <c r="L489">
        <f>STDEV(I488:I513)</f>
        <v>0</v>
      </c>
      <c r="N489">
        <v>486</v>
      </c>
      <c r="O489">
        <v>2123</v>
      </c>
      <c r="P489">
        <v>4341</v>
      </c>
      <c r="Q489">
        <v>337</v>
      </c>
      <c r="R489">
        <v>1052.9</v>
      </c>
      <c r="S489">
        <v>2636</v>
      </c>
      <c r="U489" s="62">
        <f>Seeing_vs_contrast!C496</f>
        <v>0.264969785753525</v>
      </c>
      <c r="V489">
        <f>Seeing_vs_contrast!D496*180/PI()</f>
        <v>93.38120478919217</v>
      </c>
      <c r="W489">
        <f>V489*Seeing_vs_contrast!$U$24/360</f>
        <v>0.26751769730337116</v>
      </c>
      <c r="X489">
        <f>Seeing_vs_contrast!N496</f>
        <v>0</v>
      </c>
      <c r="Y489" t="e">
        <f>W489/X489*$T$2</f>
        <v>#DIV/0!</v>
      </c>
    </row>
    <row r="490" spans="1:25" ht="12">
      <c r="A490">
        <v>488</v>
      </c>
      <c r="B490" s="9"/>
      <c r="C490" s="61"/>
      <c r="E490" s="9"/>
      <c r="F490" s="9"/>
      <c r="H490">
        <f>B490-E490</f>
        <v>0</v>
      </c>
      <c r="I490">
        <f>C490-F490</f>
        <v>0</v>
      </c>
      <c r="K490">
        <f>STDEV(H489:H514)</f>
        <v>0</v>
      </c>
      <c r="L490">
        <f>STDEV(I489:I514)</f>
        <v>0</v>
      </c>
      <c r="N490">
        <v>487</v>
      </c>
      <c r="O490">
        <v>3192.4</v>
      </c>
      <c r="P490">
        <v>6582</v>
      </c>
      <c r="Q490">
        <v>473</v>
      </c>
      <c r="R490">
        <v>1619.9</v>
      </c>
      <c r="S490">
        <v>4072</v>
      </c>
      <c r="U490" s="62">
        <f>Seeing_vs_contrast!C497</f>
        <v>0.4017579197949094</v>
      </c>
      <c r="V490">
        <f>Seeing_vs_contrast!D497*180/PI()</f>
        <v>77.37712022687842</v>
      </c>
      <c r="W490">
        <f>V490*Seeing_vs_contrast!$U$24/360</f>
        <v>0.2216693292166261</v>
      </c>
      <c r="X490">
        <f>Seeing_vs_contrast!N497</f>
        <v>0</v>
      </c>
      <c r="Y490" t="e">
        <f>W490/X490*$T$2</f>
        <v>#DIV/0!</v>
      </c>
    </row>
    <row r="491" spans="1:25" ht="12">
      <c r="A491">
        <v>489</v>
      </c>
      <c r="B491" s="9"/>
      <c r="C491" s="61"/>
      <c r="E491" s="9"/>
      <c r="F491" s="61"/>
      <c r="H491">
        <f>B491-E491</f>
        <v>0</v>
      </c>
      <c r="I491">
        <f>C491-F491</f>
        <v>0</v>
      </c>
      <c r="K491">
        <f>STDEV(H490:H515)</f>
        <v>0</v>
      </c>
      <c r="L491">
        <f>STDEV(I490:I515)</f>
        <v>0</v>
      </c>
      <c r="N491">
        <v>488</v>
      </c>
      <c r="O491">
        <v>2684.8</v>
      </c>
      <c r="P491">
        <v>5317</v>
      </c>
      <c r="Q491">
        <v>410</v>
      </c>
      <c r="R491">
        <v>1277.8</v>
      </c>
      <c r="S491">
        <v>3303</v>
      </c>
      <c r="U491" s="62">
        <f>Seeing_vs_contrast!C498</f>
        <v>0.32454373435878653</v>
      </c>
      <c r="V491">
        <f>Seeing_vs_contrast!D498*180/PI()</f>
        <v>85.95646350825562</v>
      </c>
      <c r="W491">
        <f>V491*Seeing_vs_contrast!$U$24/360</f>
        <v>0.24624736035458814</v>
      </c>
      <c r="X491">
        <f>Seeing_vs_contrast!N498</f>
        <v>0</v>
      </c>
      <c r="Y491" t="e">
        <f>W491/X491*$T$2</f>
        <v>#DIV/0!</v>
      </c>
    </row>
    <row r="492" spans="1:25" ht="12">
      <c r="A492">
        <v>490</v>
      </c>
      <c r="B492" s="9"/>
      <c r="C492" s="61"/>
      <c r="E492" s="9"/>
      <c r="F492" s="9"/>
      <c r="H492">
        <f>B492-E492</f>
        <v>0</v>
      </c>
      <c r="I492">
        <f>C492-F492</f>
        <v>0</v>
      </c>
      <c r="K492">
        <f>STDEV(H491:H516)</f>
        <v>0</v>
      </c>
      <c r="L492">
        <f>STDEV(I491:I516)</f>
        <v>0</v>
      </c>
      <c r="N492">
        <v>489</v>
      </c>
      <c r="O492">
        <v>2794.7</v>
      </c>
      <c r="P492">
        <v>5486</v>
      </c>
      <c r="Q492">
        <v>433</v>
      </c>
      <c r="R492">
        <v>1304.8</v>
      </c>
      <c r="S492">
        <v>3468</v>
      </c>
      <c r="U492" s="62">
        <f>Seeing_vs_contrast!C499</f>
        <v>0.3348593053775255</v>
      </c>
      <c r="V492">
        <f>Seeing_vs_contrast!D499*180/PI()</f>
        <v>84.75302094993498</v>
      </c>
      <c r="W492">
        <f>V492*Seeing_vs_contrast!$U$24/360</f>
        <v>0.24279974814219912</v>
      </c>
      <c r="X492">
        <f>Seeing_vs_contrast!N499</f>
        <v>0</v>
      </c>
      <c r="Y492" t="e">
        <f>W492/X492*$T$2</f>
        <v>#DIV/0!</v>
      </c>
    </row>
    <row r="493" spans="1:25" ht="12">
      <c r="A493">
        <v>491</v>
      </c>
      <c r="B493" s="9"/>
      <c r="C493" s="61"/>
      <c r="E493" s="9"/>
      <c r="F493" s="9"/>
      <c r="H493">
        <f>B493-E493</f>
        <v>0</v>
      </c>
      <c r="I493">
        <f>C493-F493</f>
        <v>0</v>
      </c>
      <c r="K493">
        <f>STDEV(H492:H517)</f>
        <v>0</v>
      </c>
      <c r="L493">
        <f>STDEV(I492:I517)</f>
        <v>0</v>
      </c>
      <c r="N493">
        <v>490</v>
      </c>
      <c r="O493">
        <v>1739.3</v>
      </c>
      <c r="P493">
        <v>3377</v>
      </c>
      <c r="Q493">
        <v>310</v>
      </c>
      <c r="R493">
        <v>807.9</v>
      </c>
      <c r="S493">
        <v>2132</v>
      </c>
      <c r="U493" s="62">
        <f>Seeing_vs_contrast!C500</f>
        <v>0.2061283037294757</v>
      </c>
      <c r="V493">
        <f>Seeing_vs_contrast!D500*180/PI()</f>
        <v>101.82723770622626</v>
      </c>
      <c r="W493">
        <f>V493*Seeing_vs_contrast!$U$24/360</f>
        <v>0.29171382202048274</v>
      </c>
      <c r="X493">
        <f>Seeing_vs_contrast!N500</f>
        <v>0</v>
      </c>
      <c r="Y493" t="e">
        <f>W493/X493*$T$2</f>
        <v>#DIV/0!</v>
      </c>
    </row>
    <row r="494" spans="1:25" ht="12">
      <c r="A494">
        <v>492</v>
      </c>
      <c r="B494" s="9"/>
      <c r="C494" s="61"/>
      <c r="E494" s="9"/>
      <c r="F494" s="9"/>
      <c r="H494">
        <f>B494-E494</f>
        <v>0</v>
      </c>
      <c r="I494">
        <f>C494-F494</f>
        <v>0</v>
      </c>
      <c r="K494">
        <f>STDEV(H493:H518)</f>
        <v>0</v>
      </c>
      <c r="L494">
        <f>STDEV(I493:I518)</f>
        <v>0</v>
      </c>
      <c r="N494">
        <v>491</v>
      </c>
      <c r="O494">
        <v>3364.2</v>
      </c>
      <c r="P494">
        <v>6939</v>
      </c>
      <c r="Q494">
        <v>347</v>
      </c>
      <c r="R494">
        <v>1748.3</v>
      </c>
      <c r="S494">
        <v>4401</v>
      </c>
      <c r="U494" s="62">
        <f>Seeing_vs_contrast!C501</f>
        <v>0.4235488005859733</v>
      </c>
      <c r="V494">
        <f>Seeing_vs_contrast!D501*180/PI()</f>
        <v>75.10279287032326</v>
      </c>
      <c r="W494">
        <f>V494*Seeing_vs_contrast!$U$24/360</f>
        <v>0.21515385515829483</v>
      </c>
      <c r="X494">
        <f>Seeing_vs_contrast!N501</f>
        <v>0</v>
      </c>
      <c r="Y494" t="e">
        <f>W494/X494*$T$2</f>
        <v>#DIV/0!</v>
      </c>
    </row>
    <row r="495" spans="1:25" ht="12">
      <c r="A495">
        <v>493</v>
      </c>
      <c r="B495" s="9"/>
      <c r="C495" s="9"/>
      <c r="E495" s="9"/>
      <c r="F495" s="9"/>
      <c r="H495">
        <f>B495-E495</f>
        <v>0</v>
      </c>
      <c r="I495">
        <f>C495-F495</f>
        <v>0</v>
      </c>
      <c r="K495">
        <f>STDEV(H494:H519)</f>
        <v>0</v>
      </c>
      <c r="L495">
        <f>STDEV(I494:I519)</f>
        <v>0</v>
      </c>
      <c r="N495">
        <v>492</v>
      </c>
      <c r="O495">
        <v>2773.5</v>
      </c>
      <c r="P495">
        <v>5490</v>
      </c>
      <c r="Q495">
        <v>352</v>
      </c>
      <c r="R495">
        <v>1346.4</v>
      </c>
      <c r="S495">
        <v>3564</v>
      </c>
      <c r="U495" s="62">
        <f>Seeing_vs_contrast!C502</f>
        <v>0.33510346090459625</v>
      </c>
      <c r="V495">
        <f>Seeing_vs_contrast!D502*180/PI()</f>
        <v>84.72478461425065</v>
      </c>
      <c r="W495">
        <f>V495*Seeing_vs_contrast!$U$24/360</f>
        <v>0.2427188569230335</v>
      </c>
      <c r="X495">
        <f>Seeing_vs_contrast!N502</f>
        <v>0</v>
      </c>
      <c r="Y495" t="e">
        <f>W495/X495*$T$2</f>
        <v>#DIV/0!</v>
      </c>
    </row>
    <row r="496" spans="1:25" ht="12">
      <c r="A496">
        <v>494</v>
      </c>
      <c r="B496" s="9"/>
      <c r="C496" s="9"/>
      <c r="E496" s="9"/>
      <c r="F496" s="9"/>
      <c r="H496">
        <f>B496-E496</f>
        <v>0</v>
      </c>
      <c r="I496">
        <f>C496-F496</f>
        <v>0</v>
      </c>
      <c r="K496">
        <f>STDEV(H495:H520)</f>
        <v>0</v>
      </c>
      <c r="L496">
        <f>STDEV(I495:I520)</f>
        <v>0</v>
      </c>
      <c r="N496">
        <v>493</v>
      </c>
      <c r="O496">
        <v>2018.1</v>
      </c>
      <c r="P496">
        <v>4164</v>
      </c>
      <c r="Q496">
        <v>336</v>
      </c>
      <c r="R496">
        <v>1005.9</v>
      </c>
      <c r="S496">
        <v>2482</v>
      </c>
      <c r="U496" s="62">
        <f>Seeing_vs_contrast!C503</f>
        <v>0.25416590368064457</v>
      </c>
      <c r="V496">
        <f>Seeing_vs_contrast!D503*180/PI()</f>
        <v>94.83336215672666</v>
      </c>
      <c r="W496">
        <f>V496*Seeing_vs_contrast!$U$24/360</f>
        <v>0.2716778256285726</v>
      </c>
      <c r="X496">
        <f>Seeing_vs_contrast!N503</f>
        <v>0</v>
      </c>
      <c r="Y496" t="e">
        <f>W496/X496*$T$2</f>
        <v>#DIV/0!</v>
      </c>
    </row>
    <row r="497" spans="1:25" ht="12">
      <c r="A497">
        <v>495</v>
      </c>
      <c r="B497" s="9"/>
      <c r="C497" s="61"/>
      <c r="E497" s="9"/>
      <c r="F497" s="61"/>
      <c r="H497">
        <f>B497-E497</f>
        <v>0</v>
      </c>
      <c r="I497">
        <f>C497-F497</f>
        <v>0</v>
      </c>
      <c r="K497">
        <f>STDEV(H496:H521)</f>
        <v>0</v>
      </c>
      <c r="L497">
        <f>STDEV(I496:I521)</f>
        <v>0</v>
      </c>
      <c r="N497">
        <v>494</v>
      </c>
      <c r="O497">
        <v>1979</v>
      </c>
      <c r="P497">
        <v>3975</v>
      </c>
      <c r="Q497">
        <v>335</v>
      </c>
      <c r="R497">
        <v>948.6</v>
      </c>
      <c r="S497">
        <v>2446</v>
      </c>
      <c r="U497" s="62">
        <f>Seeing_vs_contrast!C504</f>
        <v>0.24262955502655192</v>
      </c>
      <c r="V497">
        <f>Seeing_vs_contrast!D504*180/PI()</f>
        <v>96.42794458609063</v>
      </c>
      <c r="W497">
        <f>V497*Seeing_vs_contrast!$U$24/360</f>
        <v>0.27624597208402757</v>
      </c>
      <c r="X497">
        <f>Seeing_vs_contrast!N504</f>
        <v>0</v>
      </c>
      <c r="Y497" t="e">
        <f>W497/X497*$T$2</f>
        <v>#DIV/0!</v>
      </c>
    </row>
    <row r="498" spans="1:25" ht="12">
      <c r="A498">
        <v>496</v>
      </c>
      <c r="B498" s="9"/>
      <c r="C498" s="61"/>
      <c r="E498" s="9"/>
      <c r="F498" s="9"/>
      <c r="H498">
        <f>B498-E498</f>
        <v>0</v>
      </c>
      <c r="I498">
        <f>C498-F498</f>
        <v>0</v>
      </c>
      <c r="K498">
        <f>STDEV(H497:H522)</f>
        <v>0</v>
      </c>
      <c r="L498">
        <f>STDEV(I497:I522)</f>
        <v>0</v>
      </c>
      <c r="N498">
        <v>495</v>
      </c>
      <c r="O498">
        <v>2594.2</v>
      </c>
      <c r="P498">
        <v>5115</v>
      </c>
      <c r="Q498">
        <v>382</v>
      </c>
      <c r="R498">
        <v>1227.7</v>
      </c>
      <c r="S498">
        <v>3278</v>
      </c>
      <c r="U498" s="62">
        <f>Seeing_vs_contrast!C505</f>
        <v>0.312213880241714</v>
      </c>
      <c r="V498">
        <f>Seeing_vs_contrast!D505*180/PI()</f>
        <v>87.42317683198232</v>
      </c>
      <c r="W498">
        <f>V498*Seeing_vs_contrast!$U$24/360</f>
        <v>0.2504491884617894</v>
      </c>
      <c r="X498">
        <f>Seeing_vs_contrast!N505</f>
        <v>0</v>
      </c>
      <c r="Y498" t="e">
        <f>W498/X498*$T$2</f>
        <v>#DIV/0!</v>
      </c>
    </row>
    <row r="499" spans="1:25" ht="12">
      <c r="A499">
        <v>497</v>
      </c>
      <c r="B499" s="9"/>
      <c r="C499" s="9"/>
      <c r="E499" s="9"/>
      <c r="F499" s="9"/>
      <c r="H499">
        <f>B499-E499</f>
        <v>0</v>
      </c>
      <c r="I499">
        <f>C499-F499</f>
        <v>0</v>
      </c>
      <c r="K499">
        <f>STDEV(H498:H523)</f>
        <v>0</v>
      </c>
      <c r="L499">
        <f>STDEV(I498:I523)</f>
        <v>0</v>
      </c>
      <c r="N499">
        <v>496</v>
      </c>
      <c r="O499">
        <v>1271.9</v>
      </c>
      <c r="P499">
        <v>2705</v>
      </c>
      <c r="Q499">
        <v>70</v>
      </c>
      <c r="R499">
        <v>754</v>
      </c>
      <c r="S499">
        <v>1769</v>
      </c>
      <c r="U499" s="62">
        <f>Seeing_vs_contrast!C506</f>
        <v>0.16511017518159068</v>
      </c>
      <c r="V499">
        <f>Seeing_vs_contrast!D506*180/PI()</f>
        <v>108.74558729625419</v>
      </c>
      <c r="W499">
        <f>V499*Seeing_vs_contrast!$U$24/360</f>
        <v>0.31153345227308155</v>
      </c>
      <c r="X499">
        <f>Seeing_vs_contrast!N506</f>
        <v>0</v>
      </c>
      <c r="Y499" t="e">
        <f>W499/X499*$T$2</f>
        <v>#DIV/0!</v>
      </c>
    </row>
    <row r="500" spans="1:25" ht="12">
      <c r="A500">
        <v>498</v>
      </c>
      <c r="B500" s="9"/>
      <c r="C500" s="61"/>
      <c r="E500" s="61"/>
      <c r="F500" s="9"/>
      <c r="H500">
        <f>B500-E500</f>
        <v>0</v>
      </c>
      <c r="I500">
        <f>C500-F500</f>
        <v>0</v>
      </c>
      <c r="K500">
        <f>STDEV(H499:H524)</f>
        <v>0</v>
      </c>
      <c r="L500">
        <f>STDEV(I499:I524)</f>
        <v>0</v>
      </c>
      <c r="N500">
        <v>497</v>
      </c>
      <c r="O500">
        <v>1918.4</v>
      </c>
      <c r="P500">
        <v>3929</v>
      </c>
      <c r="Q500">
        <v>312</v>
      </c>
      <c r="R500">
        <v>935.4</v>
      </c>
      <c r="S500">
        <v>2329</v>
      </c>
      <c r="U500" s="62">
        <f>Seeing_vs_contrast!C507</f>
        <v>0.23982176646523837</v>
      </c>
      <c r="V500">
        <f>Seeing_vs_contrast!D507*180/PI()</f>
        <v>96.82340091756114</v>
      </c>
      <c r="W500">
        <f>V500*Seeing_vs_contrast!$U$24/360</f>
        <v>0.2773788720869549</v>
      </c>
      <c r="X500">
        <f>Seeing_vs_contrast!N507</f>
        <v>0</v>
      </c>
      <c r="Y500" t="e">
        <f>W500/X500*$T$2</f>
        <v>#DIV/0!</v>
      </c>
    </row>
    <row r="501" spans="1:25" ht="12">
      <c r="A501">
        <v>499</v>
      </c>
      <c r="B501" s="9"/>
      <c r="C501" s="9"/>
      <c r="E501" s="9"/>
      <c r="F501" s="9"/>
      <c r="H501">
        <f>B501-E501</f>
        <v>0</v>
      </c>
      <c r="I501">
        <f>C501-F501</f>
        <v>0</v>
      </c>
      <c r="K501">
        <f>STDEV(H500:H525)</f>
        <v>0</v>
      </c>
      <c r="L501">
        <f>STDEV(I500:I525)</f>
        <v>0</v>
      </c>
      <c r="N501">
        <v>498</v>
      </c>
      <c r="O501">
        <v>3510.4</v>
      </c>
      <c r="P501">
        <v>6768</v>
      </c>
      <c r="Q501">
        <v>491</v>
      </c>
      <c r="R501">
        <v>1635.7</v>
      </c>
      <c r="S501">
        <v>4409</v>
      </c>
      <c r="U501" s="62">
        <f>Seeing_vs_contrast!C508</f>
        <v>0.41311115180369895</v>
      </c>
      <c r="V501">
        <f>Seeing_vs_contrast!D508*180/PI()</f>
        <v>76.18566131994014</v>
      </c>
      <c r="W501">
        <f>V501*Seeing_vs_contrast!$U$24/360</f>
        <v>0.2182560476688535</v>
      </c>
      <c r="X501">
        <f>Seeing_vs_contrast!N508</f>
        <v>0</v>
      </c>
      <c r="Y501" t="e">
        <f>W501/X501*$T$2</f>
        <v>#DIV/0!</v>
      </c>
    </row>
    <row r="502" spans="1:25" ht="12">
      <c r="A502">
        <v>500</v>
      </c>
      <c r="B502" s="9"/>
      <c r="C502" s="9"/>
      <c r="E502" s="9"/>
      <c r="F502" s="9"/>
      <c r="H502">
        <f>B502-E502</f>
        <v>0</v>
      </c>
      <c r="I502">
        <f>C502-F502</f>
        <v>0</v>
      </c>
      <c r="K502">
        <f>STDEV(H501:H526)</f>
        <v>0</v>
      </c>
      <c r="L502">
        <f>STDEV(I501:I526)</f>
        <v>0</v>
      </c>
      <c r="N502">
        <v>499</v>
      </c>
      <c r="O502">
        <v>2193.3</v>
      </c>
      <c r="P502">
        <v>4698</v>
      </c>
      <c r="Q502">
        <v>68</v>
      </c>
      <c r="R502">
        <v>1314.8</v>
      </c>
      <c r="S502">
        <v>2986</v>
      </c>
      <c r="U502" s="62">
        <f>Seeing_vs_contrast!C509</f>
        <v>0.2867606665445889</v>
      </c>
      <c r="V502">
        <f>Seeing_vs_contrast!D509*180/PI()</f>
        <v>90.56022813940432</v>
      </c>
      <c r="W502">
        <f>V502*Seeing_vs_contrast!$U$24/360</f>
        <v>0.25943618690519765</v>
      </c>
      <c r="X502">
        <f>Seeing_vs_contrast!N509</f>
        <v>0</v>
      </c>
      <c r="Y502" t="e">
        <f>W502/X502*$T$2</f>
        <v>#DIV/0!</v>
      </c>
    </row>
    <row r="503" spans="1:25" ht="12">
      <c r="A503">
        <v>501</v>
      </c>
      <c r="B503" s="9"/>
      <c r="C503" s="9"/>
      <c r="E503" s="9"/>
      <c r="F503" s="9"/>
      <c r="H503">
        <f>B503-E503</f>
        <v>0</v>
      </c>
      <c r="I503">
        <f>C503-F503</f>
        <v>0</v>
      </c>
      <c r="K503">
        <f>STDEV(H502:H527)</f>
        <v>0</v>
      </c>
      <c r="L503">
        <f>STDEV(I502:I527)</f>
        <v>0</v>
      </c>
      <c r="N503">
        <v>500</v>
      </c>
      <c r="O503">
        <v>2651.4</v>
      </c>
      <c r="P503">
        <v>5308</v>
      </c>
      <c r="Q503">
        <v>404</v>
      </c>
      <c r="R503">
        <v>1268.2</v>
      </c>
      <c r="S503">
        <v>3277</v>
      </c>
      <c r="U503" s="62">
        <f>Seeing_vs_contrast!C510</f>
        <v>0.32399438442287737</v>
      </c>
      <c r="V503">
        <f>Seeing_vs_contrast!D510*180/PI()</f>
        <v>86.02114008687172</v>
      </c>
      <c r="W503">
        <f>V503*Seeing_vs_contrast!$U$24/360</f>
        <v>0.24643264527803607</v>
      </c>
      <c r="X503">
        <f>Seeing_vs_contrast!N510</f>
        <v>0</v>
      </c>
      <c r="Y503" t="e">
        <f>W503/X503*$T$2</f>
        <v>#DIV/0!</v>
      </c>
    </row>
    <row r="504" spans="1:25" ht="12">
      <c r="A504">
        <v>502</v>
      </c>
      <c r="B504" s="9"/>
      <c r="C504" s="61"/>
      <c r="E504" s="9"/>
      <c r="F504" s="9"/>
      <c r="H504">
        <f>B504-E504</f>
        <v>0</v>
      </c>
      <c r="I504">
        <f>C504-F504</f>
        <v>0</v>
      </c>
      <c r="K504">
        <f>STDEV(H503:H528)</f>
        <v>0</v>
      </c>
      <c r="L504">
        <f>STDEV(I503:I528)</f>
        <v>0</v>
      </c>
      <c r="N504">
        <v>501</v>
      </c>
      <c r="O504">
        <v>1465.5</v>
      </c>
      <c r="P504">
        <v>3212</v>
      </c>
      <c r="Q504">
        <v>167</v>
      </c>
      <c r="R504">
        <v>807.6</v>
      </c>
      <c r="S504">
        <v>1816</v>
      </c>
      <c r="U504" s="62">
        <f>Seeing_vs_contrast!C511</f>
        <v>0.19605688823780748</v>
      </c>
      <c r="V504">
        <f>Seeing_vs_contrast!D511*180/PI()</f>
        <v>103.42960786187125</v>
      </c>
      <c r="W504">
        <f>V504*Seeing_vs_contrast!$U$24/360</f>
        <v>0.2963042786892899</v>
      </c>
      <c r="X504">
        <f>Seeing_vs_contrast!N511</f>
        <v>0</v>
      </c>
      <c r="Y504" t="e">
        <f>W504/X504*$T$2</f>
        <v>#DIV/0!</v>
      </c>
    </row>
    <row r="505" spans="1:25" ht="12">
      <c r="A505">
        <v>503</v>
      </c>
      <c r="B505" s="9"/>
      <c r="C505" s="9"/>
      <c r="E505" s="61"/>
      <c r="F505" s="9"/>
      <c r="H505">
        <f>B505-E505</f>
        <v>0</v>
      </c>
      <c r="I505">
        <f>C505-F505</f>
        <v>0</v>
      </c>
      <c r="K505">
        <f>STDEV(H504:H529)</f>
        <v>0</v>
      </c>
      <c r="L505">
        <f>STDEV(I504:I529)</f>
        <v>0</v>
      </c>
      <c r="N505">
        <v>502</v>
      </c>
      <c r="O505">
        <v>2956.4</v>
      </c>
      <c r="P505">
        <v>5913</v>
      </c>
      <c r="Q505">
        <v>486</v>
      </c>
      <c r="R505">
        <v>1412.6</v>
      </c>
      <c r="S505">
        <v>3633</v>
      </c>
      <c r="U505" s="62">
        <f>Seeing_vs_contrast!C512</f>
        <v>0.3609229078923274</v>
      </c>
      <c r="V505">
        <f>Seeing_vs_contrast!D512*180/PI()</f>
        <v>81.79826479019333</v>
      </c>
      <c r="W505">
        <f>V505*Seeing_vs_contrast!$U$24/360</f>
        <v>0.23433498731873928</v>
      </c>
      <c r="X505">
        <f>Seeing_vs_contrast!N512</f>
        <v>0</v>
      </c>
      <c r="Y505" t="e">
        <f>W505/X505*$T$2</f>
        <v>#DIV/0!</v>
      </c>
    </row>
    <row r="506" spans="1:25" ht="12">
      <c r="A506">
        <v>504</v>
      </c>
      <c r="B506" s="9"/>
      <c r="C506" s="61"/>
      <c r="E506" s="61"/>
      <c r="F506" s="9"/>
      <c r="H506">
        <f>B506-E506</f>
        <v>0</v>
      </c>
      <c r="I506">
        <f>C506-F506</f>
        <v>0</v>
      </c>
      <c r="K506">
        <f>STDEV(H505:H530)</f>
        <v>0</v>
      </c>
      <c r="L506">
        <f>STDEV(I505:I530)</f>
        <v>0</v>
      </c>
      <c r="N506">
        <v>503</v>
      </c>
      <c r="O506">
        <v>2303.3</v>
      </c>
      <c r="P506">
        <v>4537</v>
      </c>
      <c r="Q506">
        <v>382</v>
      </c>
      <c r="R506">
        <v>1075.7</v>
      </c>
      <c r="S506">
        <v>2808</v>
      </c>
      <c r="U506" s="62">
        <f>Seeing_vs_contrast!C513</f>
        <v>0.27693340657999144</v>
      </c>
      <c r="V506">
        <f>Seeing_vs_contrast!D513*180/PI()</f>
        <v>91.81559589591106</v>
      </c>
      <c r="W506">
        <f>V506*Seeing_vs_contrast!$U$24/360</f>
        <v>0.2630325539926402</v>
      </c>
      <c r="X506">
        <f>Seeing_vs_contrast!N513</f>
        <v>0</v>
      </c>
      <c r="Y506" t="e">
        <f>W506/X506*$T$2</f>
        <v>#DIV/0!</v>
      </c>
    </row>
    <row r="507" spans="1:25" ht="12">
      <c r="A507">
        <v>505</v>
      </c>
      <c r="B507" s="9"/>
      <c r="C507" s="61"/>
      <c r="E507" s="61"/>
      <c r="F507" s="61"/>
      <c r="H507">
        <f>B507-E507</f>
        <v>0</v>
      </c>
      <c r="I507">
        <f>C507-F507</f>
        <v>0</v>
      </c>
      <c r="K507">
        <f>STDEV(H506:H531)</f>
        <v>0</v>
      </c>
      <c r="L507">
        <f>STDEV(I506:I531)</f>
        <v>0</v>
      </c>
      <c r="N507">
        <v>504</v>
      </c>
      <c r="O507">
        <v>761.1</v>
      </c>
      <c r="P507">
        <v>1480</v>
      </c>
      <c r="Q507">
        <v>122</v>
      </c>
      <c r="R507">
        <v>353.7</v>
      </c>
      <c r="S507">
        <v>966</v>
      </c>
      <c r="U507" s="62">
        <f>Seeing_vs_contrast!C514</f>
        <v>0.0903375450161753</v>
      </c>
      <c r="V507">
        <f>Seeing_vs_contrast!D514*180/PI()</f>
        <v>125.63860871231259</v>
      </c>
      <c r="W507">
        <f>V507*Seeing_vs_contrast!$U$24/360</f>
        <v>0.3599284392506272</v>
      </c>
      <c r="X507">
        <f>Seeing_vs_contrast!N514</f>
        <v>0</v>
      </c>
      <c r="Y507" t="e">
        <f>W507/X507*$T$2</f>
        <v>#DIV/0!</v>
      </c>
    </row>
    <row r="508" spans="1:25" ht="12">
      <c r="A508">
        <v>506</v>
      </c>
      <c r="B508" s="9"/>
      <c r="C508" s="61"/>
      <c r="E508" s="9"/>
      <c r="F508" s="9"/>
      <c r="H508">
        <f>B508-E508</f>
        <v>0</v>
      </c>
      <c r="I508">
        <f>C508-F508</f>
        <v>0</v>
      </c>
      <c r="K508">
        <f>STDEV(H507:H532)</f>
        <v>0</v>
      </c>
      <c r="L508">
        <f>STDEV(I507:I532)</f>
        <v>0</v>
      </c>
      <c r="N508">
        <v>505</v>
      </c>
      <c r="O508">
        <v>1357.5</v>
      </c>
      <c r="P508">
        <v>2705</v>
      </c>
      <c r="Q508">
        <v>179</v>
      </c>
      <c r="R508">
        <v>666.5</v>
      </c>
      <c r="S508">
        <v>1748</v>
      </c>
      <c r="U508" s="62">
        <f>Seeing_vs_contrast!C515</f>
        <v>0.16511017518159068</v>
      </c>
      <c r="V508">
        <f>Seeing_vs_contrast!D515*180/PI()</f>
        <v>108.74558729625419</v>
      </c>
      <c r="W508">
        <f>V508*Seeing_vs_contrast!$U$24/360</f>
        <v>0.31153345227308155</v>
      </c>
      <c r="X508">
        <f>Seeing_vs_contrast!N515</f>
        <v>0</v>
      </c>
      <c r="Y508" t="e">
        <f>W508/X508*$T$2</f>
        <v>#DIV/0!</v>
      </c>
    </row>
    <row r="509" spans="1:25" ht="12">
      <c r="A509">
        <v>507</v>
      </c>
      <c r="B509" s="9"/>
      <c r="C509" s="61"/>
      <c r="E509" s="9"/>
      <c r="F509" s="9"/>
      <c r="H509">
        <f>B509-E509</f>
        <v>0</v>
      </c>
      <c r="I509">
        <f>C509-F509</f>
        <v>0</v>
      </c>
      <c r="K509">
        <f>STDEV(H508:H533)</f>
        <v>0</v>
      </c>
      <c r="L509">
        <f>STDEV(I508:I533)</f>
        <v>0</v>
      </c>
      <c r="N509">
        <v>506</v>
      </c>
      <c r="O509">
        <v>1068.3</v>
      </c>
      <c r="P509">
        <v>2324</v>
      </c>
      <c r="Q509">
        <v>116</v>
      </c>
      <c r="R509">
        <v>661.6</v>
      </c>
      <c r="S509">
        <v>1301</v>
      </c>
      <c r="U509" s="62">
        <f>Seeing_vs_contrast!C516</f>
        <v>0.1418543612281023</v>
      </c>
      <c r="V509">
        <f>Seeing_vs_contrast!D516*180/PI()</f>
        <v>113.23578070972208</v>
      </c>
      <c r="W509">
        <f>V509*Seeing_vs_contrast!$U$24/360</f>
        <v>0.32439692094570594</v>
      </c>
      <c r="X509">
        <f>Seeing_vs_contrast!N516</f>
        <v>0</v>
      </c>
      <c r="Y509" t="e">
        <f>W509/X509*$T$2</f>
        <v>#DIV/0!</v>
      </c>
    </row>
    <row r="510" spans="1:25" ht="12">
      <c r="A510">
        <v>508</v>
      </c>
      <c r="B510" s="9"/>
      <c r="C510" s="61"/>
      <c r="E510" s="9"/>
      <c r="F510" s="61"/>
      <c r="H510">
        <f>B510-E510</f>
        <v>0</v>
      </c>
      <c r="I510">
        <f>C510-F510</f>
        <v>0</v>
      </c>
      <c r="K510">
        <f>STDEV(H509:H534)</f>
        <v>0</v>
      </c>
      <c r="L510">
        <f>STDEV(I509:I534)</f>
        <v>0</v>
      </c>
      <c r="N510">
        <v>507</v>
      </c>
      <c r="O510">
        <v>672.7</v>
      </c>
      <c r="P510">
        <v>1318</v>
      </c>
      <c r="Q510">
        <v>100</v>
      </c>
      <c r="R510">
        <v>315.1</v>
      </c>
      <c r="S510">
        <v>850</v>
      </c>
      <c r="U510" s="62">
        <f>Seeing_vs_contrast!C517</f>
        <v>0.08044924616981017</v>
      </c>
      <c r="V510">
        <f>Seeing_vs_contrast!D517*180/PI()</f>
        <v>128.63199250501458</v>
      </c>
      <c r="W510">
        <f>V510*Seeing_vs_contrast!$U$24/360</f>
        <v>0.3685038601950949</v>
      </c>
      <c r="X510">
        <f>Seeing_vs_contrast!N517</f>
        <v>0</v>
      </c>
      <c r="Y510" t="e">
        <f>W510/X510*$T$2</f>
        <v>#DIV/0!</v>
      </c>
    </row>
    <row r="511" spans="1:25" ht="12">
      <c r="A511">
        <v>509</v>
      </c>
      <c r="B511" s="9"/>
      <c r="C511" s="61"/>
      <c r="E511" s="9"/>
      <c r="F511" s="61"/>
      <c r="H511">
        <f>B511-E511</f>
        <v>0</v>
      </c>
      <c r="I511">
        <f>C511-F511</f>
        <v>0</v>
      </c>
      <c r="K511">
        <f>STDEV(H510:H535)</f>
        <v>0</v>
      </c>
      <c r="L511">
        <f>STDEV(I510:I535)</f>
        <v>0</v>
      </c>
      <c r="N511">
        <v>508</v>
      </c>
      <c r="O511">
        <v>559.7</v>
      </c>
      <c r="P511">
        <v>1093</v>
      </c>
      <c r="Q511">
        <v>48</v>
      </c>
      <c r="R511">
        <v>273</v>
      </c>
      <c r="S511">
        <v>674</v>
      </c>
      <c r="U511" s="62">
        <f>Seeing_vs_contrast!C518</f>
        <v>0.06671549777208081</v>
      </c>
      <c r="V511">
        <f>Seeing_vs_contrast!D518*180/PI()</f>
        <v>133.32367179597125</v>
      </c>
      <c r="W511">
        <f>V511*Seeing_vs_contrast!$U$24/360</f>
        <v>0.3819445439305002</v>
      </c>
      <c r="X511">
        <f>Seeing_vs_contrast!N518</f>
        <v>0</v>
      </c>
      <c r="Y511" t="e">
        <f>W511/X511*$T$2</f>
        <v>#DIV/0!</v>
      </c>
    </row>
    <row r="512" spans="1:25" ht="12">
      <c r="A512">
        <v>510</v>
      </c>
      <c r="B512" s="9"/>
      <c r="C512" s="61"/>
      <c r="E512" s="9"/>
      <c r="F512" s="61"/>
      <c r="H512">
        <f>B512-E512</f>
        <v>0</v>
      </c>
      <c r="I512">
        <f>C512-F512</f>
        <v>0</v>
      </c>
      <c r="K512">
        <f>STDEV(H511:H536)</f>
        <v>0</v>
      </c>
      <c r="L512">
        <f>STDEV(I511:I536)</f>
        <v>0</v>
      </c>
      <c r="N512">
        <v>509</v>
      </c>
      <c r="O512">
        <v>2416.7</v>
      </c>
      <c r="P512">
        <v>4909</v>
      </c>
      <c r="Q512">
        <v>332</v>
      </c>
      <c r="R512">
        <v>1190.6</v>
      </c>
      <c r="S512">
        <v>3058</v>
      </c>
      <c r="U512" s="62">
        <f>Seeing_vs_contrast!C519</f>
        <v>0.29963987059757063</v>
      </c>
      <c r="V512">
        <f>Seeing_vs_contrast!D519*180/PI()</f>
        <v>88.95338912180654</v>
      </c>
      <c r="W512">
        <f>V512*Seeing_vs_contrast!$U$24/360</f>
        <v>0.25483292787790873</v>
      </c>
      <c r="X512">
        <f>Seeing_vs_contrast!N519</f>
        <v>0</v>
      </c>
      <c r="Y512" t="e">
        <f>W512/X512*$T$2</f>
        <v>#DIV/0!</v>
      </c>
    </row>
    <row r="513" spans="1:25" ht="12">
      <c r="A513">
        <v>511</v>
      </c>
      <c r="B513" s="9"/>
      <c r="C513" s="61"/>
      <c r="E513" s="61"/>
      <c r="F513" s="61"/>
      <c r="H513">
        <f>B513-E513</f>
        <v>0</v>
      </c>
      <c r="I513">
        <f>C513-F513</f>
        <v>0</v>
      </c>
      <c r="K513">
        <f>STDEV(H512:H537)</f>
        <v>0</v>
      </c>
      <c r="L513">
        <f>STDEV(I512:I537)</f>
        <v>0</v>
      </c>
      <c r="N513">
        <v>510</v>
      </c>
      <c r="O513">
        <v>5207.8</v>
      </c>
      <c r="P513">
        <v>10105</v>
      </c>
      <c r="Q513">
        <v>768</v>
      </c>
      <c r="R513">
        <v>2421.9</v>
      </c>
      <c r="S513">
        <v>6592</v>
      </c>
      <c r="U513" s="62">
        <f>Seeing_vs_contrast!C520</f>
        <v>0.6167979002624672</v>
      </c>
      <c r="V513">
        <f>Seeing_vs_contrast!D520*180/PI()</f>
        <v>56.325793935765894</v>
      </c>
      <c r="W513">
        <f>V513*Seeing_vs_contrast!$U$24/360</f>
        <v>0.16136166508556601</v>
      </c>
      <c r="X513">
        <f>Seeing_vs_contrast!N520</f>
        <v>0</v>
      </c>
      <c r="Y513" t="e">
        <f>W513/X513*$T$2</f>
        <v>#DIV/0!</v>
      </c>
    </row>
    <row r="514" spans="1:25" ht="12">
      <c r="A514">
        <v>512</v>
      </c>
      <c r="B514" s="9"/>
      <c r="C514" s="61"/>
      <c r="E514" s="9"/>
      <c r="F514" s="9"/>
      <c r="H514">
        <f>B514-E514</f>
        <v>0</v>
      </c>
      <c r="I514">
        <f>C514-F514</f>
        <v>0</v>
      </c>
      <c r="K514">
        <f>STDEV(H513:H538)</f>
        <v>0</v>
      </c>
      <c r="L514">
        <f>STDEV(I513:I538)</f>
        <v>0</v>
      </c>
      <c r="N514">
        <v>511</v>
      </c>
      <c r="O514">
        <v>1850.6</v>
      </c>
      <c r="P514">
        <v>3771</v>
      </c>
      <c r="Q514">
        <v>154</v>
      </c>
      <c r="R514">
        <v>984.2</v>
      </c>
      <c r="S514">
        <v>2460</v>
      </c>
      <c r="U514" s="62">
        <f>Seeing_vs_contrast!C521</f>
        <v>0.23017762314594398</v>
      </c>
      <c r="V514">
        <f>Seeing_vs_contrast!D521*180/PI()</f>
        <v>98.20516643866183</v>
      </c>
      <c r="W514">
        <f>V514*Seeing_vs_contrast!$U$24/360</f>
        <v>0.28133734243709146</v>
      </c>
      <c r="X514">
        <f>Seeing_vs_contrast!N521</f>
        <v>0</v>
      </c>
      <c r="Y514" t="e">
        <f>W514/X514*$T$2</f>
        <v>#DIV/0!</v>
      </c>
    </row>
    <row r="515" spans="1:25" ht="12">
      <c r="A515">
        <v>513</v>
      </c>
      <c r="B515" s="9"/>
      <c r="C515" s="9"/>
      <c r="E515" s="9"/>
      <c r="F515" s="9"/>
      <c r="H515">
        <f>B515-E515</f>
        <v>0</v>
      </c>
      <c r="I515">
        <f>C515-F515</f>
        <v>0</v>
      </c>
      <c r="K515">
        <f>STDEV(H514:H539)</f>
        <v>0</v>
      </c>
      <c r="L515">
        <f>STDEV(I514:I539)</f>
        <v>0</v>
      </c>
      <c r="N515">
        <v>512</v>
      </c>
      <c r="O515">
        <v>4393.2</v>
      </c>
      <c r="P515">
        <v>8489</v>
      </c>
      <c r="Q515">
        <v>617</v>
      </c>
      <c r="R515">
        <v>2052.4</v>
      </c>
      <c r="S515">
        <v>5539</v>
      </c>
      <c r="U515" s="62">
        <f>Seeing_vs_contrast!C522</f>
        <v>0.5181590673258866</v>
      </c>
      <c r="V515">
        <f>Seeing_vs_contrast!D522*180/PI()</f>
        <v>65.70169788921223</v>
      </c>
      <c r="W515">
        <f>V515*Seeing_vs_contrast!$U$24/360</f>
        <v>0.18822167659886613</v>
      </c>
      <c r="X515">
        <f>Seeing_vs_contrast!N522</f>
        <v>0</v>
      </c>
      <c r="Y515" t="e">
        <f>W515/X515*$T$2</f>
        <v>#DIV/0!</v>
      </c>
    </row>
    <row r="516" spans="1:25" ht="12">
      <c r="A516">
        <v>514</v>
      </c>
      <c r="B516" s="9"/>
      <c r="C516" s="61"/>
      <c r="E516" s="61"/>
      <c r="F516" s="9"/>
      <c r="H516">
        <f>B516-E516</f>
        <v>0</v>
      </c>
      <c r="I516">
        <f>C516-F516</f>
        <v>0</v>
      </c>
      <c r="K516">
        <f>STDEV(H515:H540)</f>
        <v>0</v>
      </c>
      <c r="L516">
        <f>STDEV(I515:I540)</f>
        <v>0</v>
      </c>
      <c r="N516">
        <v>513</v>
      </c>
      <c r="O516">
        <v>2396.2</v>
      </c>
      <c r="P516">
        <v>5146</v>
      </c>
      <c r="Q516">
        <v>265</v>
      </c>
      <c r="R516">
        <v>1310</v>
      </c>
      <c r="S516">
        <v>2929</v>
      </c>
      <c r="U516" s="62">
        <f>Seeing_vs_contrast!C523</f>
        <v>0.31410608557651226</v>
      </c>
      <c r="V516">
        <f>Seeing_vs_contrast!D523*180/PI()</f>
        <v>87.19598815809387</v>
      </c>
      <c r="W516">
        <f>V516*Seeing_vs_contrast!$U$24/360</f>
        <v>0.24979834024207268</v>
      </c>
      <c r="X516">
        <f>Seeing_vs_contrast!N523</f>
        <v>0</v>
      </c>
      <c r="Y516" t="e">
        <f>W516/X516*$T$2</f>
        <v>#DIV/0!</v>
      </c>
    </row>
    <row r="517" spans="1:25" ht="12">
      <c r="A517">
        <v>515</v>
      </c>
      <c r="B517" s="9"/>
      <c r="C517" s="61"/>
      <c r="E517" s="9"/>
      <c r="F517" s="9"/>
      <c r="H517">
        <f>B517-E517</f>
        <v>0</v>
      </c>
      <c r="I517">
        <f>C517-F517</f>
        <v>0</v>
      </c>
      <c r="K517">
        <f>STDEV(H516:H541)</f>
        <v>0</v>
      </c>
      <c r="L517">
        <f>STDEV(I516:I541)</f>
        <v>0</v>
      </c>
      <c r="N517">
        <v>514</v>
      </c>
      <c r="O517">
        <v>4819.7</v>
      </c>
      <c r="P517">
        <v>9648</v>
      </c>
      <c r="Q517">
        <v>715</v>
      </c>
      <c r="R517">
        <v>2336.4</v>
      </c>
      <c r="S517">
        <v>6073</v>
      </c>
      <c r="U517" s="62">
        <f>Seeing_vs_contrast!C524</f>
        <v>0.5889031312946347</v>
      </c>
      <c r="V517">
        <f>Seeing_vs_contrast!D524*180/PI()</f>
        <v>58.9614256946082</v>
      </c>
      <c r="W517">
        <f>V517*Seeing_vs_contrast!$U$24/360</f>
        <v>0.16891220098469947</v>
      </c>
      <c r="X517">
        <f>Seeing_vs_contrast!N524</f>
        <v>0</v>
      </c>
      <c r="Y517" t="e">
        <f>W517/X517*$T$2</f>
        <v>#DIV/0!</v>
      </c>
    </row>
    <row r="518" spans="1:25" ht="12">
      <c r="A518">
        <v>516</v>
      </c>
      <c r="B518" s="9"/>
      <c r="C518" s="61"/>
      <c r="E518" s="9"/>
      <c r="F518" s="61"/>
      <c r="H518">
        <f>B518-E518</f>
        <v>0</v>
      </c>
      <c r="I518">
        <f>C518-F518</f>
        <v>0</v>
      </c>
      <c r="K518">
        <f>STDEV(H517:H542)</f>
        <v>0</v>
      </c>
      <c r="L518">
        <f>STDEV(I517:I542)</f>
        <v>0</v>
      </c>
      <c r="N518">
        <v>515</v>
      </c>
      <c r="O518">
        <v>1555</v>
      </c>
      <c r="P518">
        <v>3499</v>
      </c>
      <c r="Q518">
        <v>58</v>
      </c>
      <c r="R518">
        <v>1045.8</v>
      </c>
      <c r="S518">
        <v>2078</v>
      </c>
      <c r="U518" s="62">
        <f>Seeing_vs_contrast!C525</f>
        <v>0.21357504730513338</v>
      </c>
      <c r="V518">
        <f>Seeing_vs_contrast!D525*180/PI()</f>
        <v>100.6765921697659</v>
      </c>
      <c r="W518">
        <f>V518*Seeing_vs_contrast!$U$24/360</f>
        <v>0.2884174622763439</v>
      </c>
      <c r="X518">
        <f>Seeing_vs_contrast!N525</f>
        <v>0</v>
      </c>
      <c r="Y518" t="e">
        <f>W518/X518*$T$2</f>
        <v>#DIV/0!</v>
      </c>
    </row>
    <row r="519" spans="1:25" ht="12">
      <c r="A519">
        <v>517</v>
      </c>
      <c r="B519" s="9"/>
      <c r="C519" s="61"/>
      <c r="E519" s="9"/>
      <c r="F519" s="9"/>
      <c r="H519">
        <f>B519-E519</f>
        <v>0</v>
      </c>
      <c r="I519">
        <f>C519-F519</f>
        <v>0</v>
      </c>
      <c r="K519">
        <f>STDEV(H518:H543)</f>
        <v>0</v>
      </c>
      <c r="L519">
        <f>STDEV(I518:I543)</f>
        <v>0</v>
      </c>
      <c r="N519">
        <v>516</v>
      </c>
      <c r="O519">
        <v>2570.1</v>
      </c>
      <c r="P519">
        <v>5378</v>
      </c>
      <c r="Q519">
        <v>318</v>
      </c>
      <c r="R519">
        <v>1335.9</v>
      </c>
      <c r="S519">
        <v>3152</v>
      </c>
      <c r="U519" s="62">
        <f>Seeing_vs_contrast!C526</f>
        <v>0.3282671061466154</v>
      </c>
      <c r="V519">
        <f>Seeing_vs_contrast!D526*180/PI()</f>
        <v>85.5196910188154</v>
      </c>
      <c r="W519">
        <f>V519*Seeing_vs_contrast!$U$24/360</f>
        <v>0.24499609816661053</v>
      </c>
      <c r="X519">
        <f>Seeing_vs_contrast!N526</f>
        <v>0</v>
      </c>
      <c r="Y519" t="e">
        <f>W519/X519*$T$2</f>
        <v>#DIV/0!</v>
      </c>
    </row>
    <row r="520" spans="1:25" ht="12">
      <c r="A520">
        <v>518</v>
      </c>
      <c r="B520" s="9"/>
      <c r="C520" s="61"/>
      <c r="E520" s="9"/>
      <c r="F520" s="61"/>
      <c r="H520">
        <f>B520-E520</f>
        <v>0</v>
      </c>
      <c r="I520">
        <f>C520-F520</f>
        <v>0</v>
      </c>
      <c r="K520">
        <f>STDEV(H519:H544)</f>
        <v>0</v>
      </c>
      <c r="L520">
        <f>STDEV(I519:I544)</f>
        <v>0</v>
      </c>
      <c r="N520">
        <v>517</v>
      </c>
      <c r="O520">
        <v>3562.9</v>
      </c>
      <c r="P520">
        <v>7115</v>
      </c>
      <c r="Q520">
        <v>566</v>
      </c>
      <c r="R520">
        <v>1703.5</v>
      </c>
      <c r="S520">
        <v>4385</v>
      </c>
      <c r="U520" s="62">
        <f>Seeing_vs_contrast!C527</f>
        <v>0.434291643777086</v>
      </c>
      <c r="V520">
        <f>Seeing_vs_contrast!D527*180/PI()</f>
        <v>73.99984406299852</v>
      </c>
      <c r="W520">
        <f>V520*Seeing_vs_contrast!$U$24/360</f>
        <v>0.21199413660631097</v>
      </c>
      <c r="X520">
        <f>Seeing_vs_contrast!N527</f>
        <v>0</v>
      </c>
      <c r="Y520" t="e">
        <f>W520/X520*$T$2</f>
        <v>#DIV/0!</v>
      </c>
    </row>
    <row r="521" spans="1:25" ht="12">
      <c r="A521">
        <v>519</v>
      </c>
      <c r="B521" s="9"/>
      <c r="C521" s="61"/>
      <c r="E521" s="9"/>
      <c r="F521" s="61"/>
      <c r="H521">
        <f>B521-E521</f>
        <v>0</v>
      </c>
      <c r="I521">
        <f>C521-F521</f>
        <v>0</v>
      </c>
      <c r="K521">
        <f>STDEV(H520:H545)</f>
        <v>0</v>
      </c>
      <c r="L521">
        <f>STDEV(I520:I545)</f>
        <v>0</v>
      </c>
      <c r="N521">
        <v>518</v>
      </c>
      <c r="O521">
        <v>816.6</v>
      </c>
      <c r="P521">
        <v>1665</v>
      </c>
      <c r="Q521">
        <v>102</v>
      </c>
      <c r="R521">
        <v>401.1</v>
      </c>
      <c r="S521">
        <v>1027</v>
      </c>
      <c r="U521" s="62">
        <f>Seeing_vs_contrast!C528</f>
        <v>0.10162973814319722</v>
      </c>
      <c r="V521">
        <f>Seeing_vs_contrast!D528*180/PI()</f>
        <v>122.52241511010432</v>
      </c>
      <c r="W521">
        <f>V521*Seeing_vs_contrast!$U$24/360</f>
        <v>0.35100119378730094</v>
      </c>
      <c r="X521">
        <f>Seeing_vs_contrast!N528</f>
        <v>0</v>
      </c>
      <c r="Y521" t="e">
        <f>W521/X521*$T$2</f>
        <v>#DIV/0!</v>
      </c>
    </row>
    <row r="522" spans="1:25" ht="12">
      <c r="A522">
        <v>520</v>
      </c>
      <c r="B522" s="9"/>
      <c r="C522" s="61"/>
      <c r="E522" s="9"/>
      <c r="F522" s="61"/>
      <c r="H522">
        <f>B522-E522</f>
        <v>0</v>
      </c>
      <c r="I522">
        <f>C522-F522</f>
        <v>0</v>
      </c>
      <c r="K522">
        <f>STDEV(H521:H546)</f>
        <v>0</v>
      </c>
      <c r="L522">
        <f>STDEV(I521:I546)</f>
        <v>0</v>
      </c>
      <c r="N522">
        <v>519</v>
      </c>
      <c r="O522">
        <v>5530.8</v>
      </c>
      <c r="P522">
        <v>10963</v>
      </c>
      <c r="Q522">
        <v>888</v>
      </c>
      <c r="R522">
        <v>2658</v>
      </c>
      <c r="S522">
        <v>6979</v>
      </c>
      <c r="U522" s="62">
        <f>Seeing_vs_contrast!C529</f>
        <v>0.6691692608191417</v>
      </c>
      <c r="V522">
        <f>Seeing_vs_contrast!D529*180/PI()</f>
        <v>51.35685360455712</v>
      </c>
      <c r="W522">
        <f>V522*Seeing_vs_contrast!$U$24/360</f>
        <v>0.1471266862325552</v>
      </c>
      <c r="X522">
        <f>Seeing_vs_contrast!N529</f>
        <v>0</v>
      </c>
      <c r="Y522" t="e">
        <f>W522/X522*$T$2</f>
        <v>#DIV/0!</v>
      </c>
    </row>
    <row r="523" spans="1:25" ht="12">
      <c r="A523">
        <v>521</v>
      </c>
      <c r="B523" s="9"/>
      <c r="C523" s="61"/>
      <c r="E523" s="9"/>
      <c r="F523" s="61"/>
      <c r="H523">
        <f>B523-E523</f>
        <v>0</v>
      </c>
      <c r="I523">
        <f>C523-F523</f>
        <v>0</v>
      </c>
      <c r="K523">
        <f>STDEV(H522:H547)</f>
        <v>0</v>
      </c>
      <c r="L523">
        <f>STDEV(I522:I547)</f>
        <v>0</v>
      </c>
      <c r="N523">
        <v>520</v>
      </c>
      <c r="O523">
        <v>3588.6</v>
      </c>
      <c r="P523">
        <v>7214</v>
      </c>
      <c r="Q523">
        <v>524</v>
      </c>
      <c r="R523">
        <v>1743.8</v>
      </c>
      <c r="S523">
        <v>4544</v>
      </c>
      <c r="U523" s="62">
        <f>Seeing_vs_contrast!C530</f>
        <v>0.44033449307208694</v>
      </c>
      <c r="V523">
        <f>Seeing_vs_contrast!D530*180/PI()</f>
        <v>73.38426930157529</v>
      </c>
      <c r="W523">
        <f>V523*Seeing_vs_contrast!$U$24/360</f>
        <v>0.21023064315957538</v>
      </c>
      <c r="X523">
        <f>Seeing_vs_contrast!N530</f>
        <v>0</v>
      </c>
      <c r="Y523" t="e">
        <f>W523/X523*$T$2</f>
        <v>#DIV/0!</v>
      </c>
    </row>
    <row r="524" spans="1:25" ht="12">
      <c r="A524">
        <v>522</v>
      </c>
      <c r="B524" s="9"/>
      <c r="C524" s="61"/>
      <c r="E524" s="9"/>
      <c r="F524" s="61"/>
      <c r="H524">
        <f>B524-E524</f>
        <v>0</v>
      </c>
      <c r="I524">
        <f>C524-F524</f>
        <v>0</v>
      </c>
      <c r="K524">
        <f>STDEV(H523:H548)</f>
        <v>0</v>
      </c>
      <c r="L524">
        <f>STDEV(I523:I548)</f>
        <v>0</v>
      </c>
      <c r="N524">
        <v>521</v>
      </c>
      <c r="O524">
        <v>2045.3</v>
      </c>
      <c r="P524">
        <v>4138</v>
      </c>
      <c r="Q524">
        <v>355</v>
      </c>
      <c r="R524">
        <v>987.8</v>
      </c>
      <c r="S524">
        <v>2553</v>
      </c>
      <c r="U524" s="62">
        <f>Seeing_vs_contrast!C531</f>
        <v>0.25257889275468476</v>
      </c>
      <c r="V524">
        <f>Seeing_vs_contrast!D531*180/PI()</f>
        <v>95.04993825391503</v>
      </c>
      <c r="W524">
        <f>V524*Seeing_vs_contrast!$U$24/360</f>
        <v>0.272298271026997</v>
      </c>
      <c r="X524">
        <f>Seeing_vs_contrast!N531</f>
        <v>0</v>
      </c>
      <c r="Y524" t="e">
        <f>W524/X524*$T$2</f>
        <v>#DIV/0!</v>
      </c>
    </row>
    <row r="525" spans="1:25" ht="12">
      <c r="A525">
        <v>523</v>
      </c>
      <c r="B525" s="9"/>
      <c r="C525" s="61"/>
      <c r="E525" s="9"/>
      <c r="F525" s="61"/>
      <c r="H525">
        <f>B525-E525</f>
        <v>0</v>
      </c>
      <c r="I525">
        <f>C525-F525</f>
        <v>0</v>
      </c>
      <c r="K525">
        <f>STDEV(H524:H549)</f>
        <v>0</v>
      </c>
      <c r="L525">
        <f>STDEV(I524:I549)</f>
        <v>0</v>
      </c>
      <c r="N525">
        <v>522</v>
      </c>
      <c r="O525">
        <v>3631.9</v>
      </c>
      <c r="P525">
        <v>7103</v>
      </c>
      <c r="Q525">
        <v>549</v>
      </c>
      <c r="R525">
        <v>1709.5</v>
      </c>
      <c r="S525">
        <v>4620</v>
      </c>
      <c r="U525" s="62">
        <f>Seeing_vs_contrast!C532</f>
        <v>0.4335591771958738</v>
      </c>
      <c r="V525">
        <f>Seeing_vs_contrast!D532*180/PI()</f>
        <v>74.0746899123162</v>
      </c>
      <c r="W525">
        <f>V525*Seeing_vs_contrast!$U$24/360</f>
        <v>0.21220855437172087</v>
      </c>
      <c r="X525">
        <f>Seeing_vs_contrast!N532</f>
        <v>0</v>
      </c>
      <c r="Y525" t="e">
        <f>W525/X525*$T$2</f>
        <v>#DIV/0!</v>
      </c>
    </row>
    <row r="526" spans="1:25" ht="12">
      <c r="A526">
        <v>524</v>
      </c>
      <c r="B526" s="9"/>
      <c r="C526" s="61"/>
      <c r="E526" s="9"/>
      <c r="F526" s="61"/>
      <c r="H526">
        <f>B526-E526</f>
        <v>0</v>
      </c>
      <c r="I526">
        <f>C526-F526</f>
        <v>0</v>
      </c>
      <c r="K526">
        <f>STDEV(H525:H550)</f>
        <v>0</v>
      </c>
      <c r="L526">
        <f>STDEV(I525:I550)</f>
        <v>0</v>
      </c>
      <c r="N526">
        <v>523</v>
      </c>
      <c r="O526">
        <v>1350</v>
      </c>
      <c r="P526">
        <v>2831</v>
      </c>
      <c r="Q526">
        <v>180</v>
      </c>
      <c r="R526">
        <v>700.9</v>
      </c>
      <c r="S526">
        <v>1684</v>
      </c>
      <c r="U526" s="62">
        <f>Seeing_vs_contrast!C533</f>
        <v>0.17280107428431912</v>
      </c>
      <c r="V526">
        <f>Seeing_vs_contrast!D533*180/PI()</f>
        <v>107.36239064654104</v>
      </c>
      <c r="W526">
        <f>V526*Seeing_vs_contrast!$U$24/360</f>
        <v>0.30757088203762206</v>
      </c>
      <c r="X526">
        <f>Seeing_vs_contrast!N533</f>
        <v>0</v>
      </c>
      <c r="Y526" t="e">
        <f>W526/X526*$T$2</f>
        <v>#DIV/0!</v>
      </c>
    </row>
    <row r="527" spans="1:25" ht="12">
      <c r="A527">
        <v>525</v>
      </c>
      <c r="B527" s="9"/>
      <c r="C527" s="61"/>
      <c r="E527" s="9"/>
      <c r="F527" s="61"/>
      <c r="H527">
        <f>B527-E527</f>
        <v>0</v>
      </c>
      <c r="I527">
        <f>C527-F527</f>
        <v>0</v>
      </c>
      <c r="K527">
        <f>STDEV(H526:H551)</f>
        <v>0</v>
      </c>
      <c r="L527">
        <f>STDEV(I526:I551)</f>
        <v>0</v>
      </c>
      <c r="N527">
        <v>524</v>
      </c>
      <c r="O527">
        <v>4089.8</v>
      </c>
      <c r="P527">
        <v>7973</v>
      </c>
      <c r="Q527">
        <v>693</v>
      </c>
      <c r="R527">
        <v>1889.1</v>
      </c>
      <c r="S527">
        <v>4989</v>
      </c>
      <c r="U527" s="62">
        <f>Seeing_vs_contrast!C534</f>
        <v>0.4866630043337606</v>
      </c>
      <c r="V527">
        <f>Seeing_vs_contrast!D534*180/PI()</f>
        <v>68.76369052798837</v>
      </c>
      <c r="W527">
        <f>V527*Seeing_vs_contrast!$U$24/360</f>
        <v>0.1969936475938267</v>
      </c>
      <c r="X527">
        <f>Seeing_vs_contrast!N534</f>
        <v>0</v>
      </c>
      <c r="Y527" t="e">
        <f>W527/X527*$T$2</f>
        <v>#DIV/0!</v>
      </c>
    </row>
    <row r="528" spans="1:25" ht="12">
      <c r="A528">
        <v>526</v>
      </c>
      <c r="B528" s="9"/>
      <c r="C528" s="61"/>
      <c r="E528" s="9"/>
      <c r="F528" s="61"/>
      <c r="H528">
        <f>B528-E528</f>
        <v>0</v>
      </c>
      <c r="I528">
        <f>C528-F528</f>
        <v>0</v>
      </c>
      <c r="K528">
        <f>STDEV(H527:H552)</f>
        <v>0</v>
      </c>
      <c r="L528">
        <f>STDEV(I527:I552)</f>
        <v>0</v>
      </c>
      <c r="N528">
        <v>525</v>
      </c>
      <c r="O528">
        <v>4759.5</v>
      </c>
      <c r="P528">
        <v>9360</v>
      </c>
      <c r="Q528">
        <v>609</v>
      </c>
      <c r="R528">
        <v>2291.5</v>
      </c>
      <c r="S528">
        <v>6107</v>
      </c>
      <c r="U528" s="62">
        <f>Seeing_vs_contrast!C535</f>
        <v>0.5713239333455411</v>
      </c>
      <c r="V528">
        <f>Seeing_vs_contrast!D535*180/PI()</f>
        <v>60.62526624655752</v>
      </c>
      <c r="W528">
        <f>V528*Seeing_vs_contrast!$U$24/360</f>
        <v>0.17367875753258594</v>
      </c>
      <c r="X528">
        <f>Seeing_vs_contrast!N535</f>
        <v>0</v>
      </c>
      <c r="Y528" t="e">
        <f>W528/X528*$T$2</f>
        <v>#DIV/0!</v>
      </c>
    </row>
    <row r="529" spans="1:25" ht="12">
      <c r="A529">
        <v>527</v>
      </c>
      <c r="B529" s="9"/>
      <c r="C529" s="61"/>
      <c r="E529" s="9"/>
      <c r="F529" s="9"/>
      <c r="H529">
        <f>B529-E529</f>
        <v>0</v>
      </c>
      <c r="I529">
        <f>C529-F529</f>
        <v>0</v>
      </c>
      <c r="K529">
        <f>STDEV(H528:H553)</f>
        <v>0</v>
      </c>
      <c r="L529">
        <f>STDEV(I528:I553)</f>
        <v>0</v>
      </c>
      <c r="N529">
        <v>526</v>
      </c>
      <c r="O529">
        <v>4259.9</v>
      </c>
      <c r="P529">
        <v>8397</v>
      </c>
      <c r="Q529">
        <v>689</v>
      </c>
      <c r="R529">
        <v>2019</v>
      </c>
      <c r="S529">
        <v>5231</v>
      </c>
      <c r="U529" s="62">
        <f>Seeing_vs_contrast!C536</f>
        <v>0.5125434902032595</v>
      </c>
      <c r="V529">
        <f>Seeing_vs_contrast!D536*180/PI()</f>
        <v>66.24391801213578</v>
      </c>
      <c r="W529">
        <f>V529*Seeing_vs_contrast!$U$24/360</f>
        <v>0.1897750242885165</v>
      </c>
      <c r="X529">
        <f>Seeing_vs_contrast!N536</f>
        <v>0</v>
      </c>
      <c r="Y529" t="e">
        <f>W529/X529*$T$2</f>
        <v>#DIV/0!</v>
      </c>
    </row>
    <row r="530" spans="1:25" ht="12">
      <c r="A530">
        <v>528</v>
      </c>
      <c r="B530" s="9"/>
      <c r="C530" s="61"/>
      <c r="E530" s="9"/>
      <c r="F530" s="9"/>
      <c r="H530">
        <f>B530-E530</f>
        <v>0</v>
      </c>
      <c r="I530">
        <f>C530-F530</f>
        <v>0</v>
      </c>
      <c r="K530">
        <f>STDEV(H529:H554)</f>
        <v>0</v>
      </c>
      <c r="L530">
        <f>STDEV(I529:I554)</f>
        <v>0</v>
      </c>
      <c r="N530">
        <v>527</v>
      </c>
      <c r="O530">
        <v>2232.2</v>
      </c>
      <c r="P530">
        <v>4861</v>
      </c>
      <c r="Q530">
        <v>118</v>
      </c>
      <c r="R530">
        <v>1303.5</v>
      </c>
      <c r="S530">
        <v>2722</v>
      </c>
      <c r="U530" s="62">
        <f>Seeing_vs_contrast!C537</f>
        <v>0.2967100042727217</v>
      </c>
      <c r="V530">
        <f>Seeing_vs_contrast!D537*180/PI()</f>
        <v>89.31528229973213</v>
      </c>
      <c r="W530">
        <f>V530*Seeing_vs_contrast!$U$24/360</f>
        <v>0.2558696764382535</v>
      </c>
      <c r="X530">
        <f>Seeing_vs_contrast!N537</f>
        <v>0</v>
      </c>
      <c r="Y530" t="e">
        <f>W530/X530*$T$2</f>
        <v>#DIV/0!</v>
      </c>
    </row>
    <row r="531" spans="1:25" ht="12">
      <c r="A531">
        <v>529</v>
      </c>
      <c r="B531" s="9"/>
      <c r="C531" s="61"/>
      <c r="E531" s="9"/>
      <c r="F531" s="9"/>
      <c r="H531">
        <f>B531-E531</f>
        <v>0</v>
      </c>
      <c r="I531">
        <f>C531-F531</f>
        <v>0</v>
      </c>
      <c r="K531">
        <f>STDEV(H530:H555)</f>
        <v>0</v>
      </c>
      <c r="L531">
        <f>STDEV(I530:I555)</f>
        <v>0</v>
      </c>
      <c r="N531">
        <v>528</v>
      </c>
      <c r="O531">
        <v>2398.3</v>
      </c>
      <c r="P531">
        <v>4843</v>
      </c>
      <c r="Q531">
        <v>240</v>
      </c>
      <c r="R531">
        <v>1219.1</v>
      </c>
      <c r="S531">
        <v>3180</v>
      </c>
      <c r="U531" s="62">
        <f>Seeing_vs_contrast!C538</f>
        <v>0.2956113044009034</v>
      </c>
      <c r="V531">
        <f>Seeing_vs_contrast!D538*180/PI()</f>
        <v>89.45153357215615</v>
      </c>
      <c r="W531">
        <f>V531*Seeing_vs_contrast!$U$24/360</f>
        <v>0.2562600079480665</v>
      </c>
      <c r="X531">
        <f>Seeing_vs_contrast!N538</f>
        <v>0</v>
      </c>
      <c r="Y531" t="e">
        <f>W531/X531*$T$2</f>
        <v>#DIV/0!</v>
      </c>
    </row>
    <row r="532" spans="1:25" ht="12">
      <c r="A532">
        <v>530</v>
      </c>
      <c r="B532" s="9"/>
      <c r="C532" s="61"/>
      <c r="E532" s="9"/>
      <c r="F532" s="61"/>
      <c r="H532">
        <f>B532-E532</f>
        <v>0</v>
      </c>
      <c r="I532">
        <f>C532-F532</f>
        <v>0</v>
      </c>
      <c r="K532">
        <f>STDEV(H531:H556)</f>
        <v>0</v>
      </c>
      <c r="L532">
        <f>STDEV(I531:I556)</f>
        <v>0</v>
      </c>
      <c r="N532">
        <v>529</v>
      </c>
      <c r="O532">
        <v>3464.9</v>
      </c>
      <c r="P532">
        <v>6757</v>
      </c>
      <c r="Q532">
        <v>527</v>
      </c>
      <c r="R532">
        <v>1618</v>
      </c>
      <c r="S532">
        <v>4342</v>
      </c>
      <c r="U532" s="62">
        <f>Seeing_vs_contrast!C539</f>
        <v>0.4124397241042544</v>
      </c>
      <c r="V532">
        <f>Seeing_vs_contrast!D539*180/PI()</f>
        <v>76.25571934490094</v>
      </c>
      <c r="W532">
        <f>V532*Seeing_vs_contrast!$U$24/360</f>
        <v>0.21845674931494435</v>
      </c>
      <c r="X532">
        <f>Seeing_vs_contrast!N539</f>
        <v>0</v>
      </c>
      <c r="Y532" t="e">
        <f>W532/X532*$T$2</f>
        <v>#DIV/0!</v>
      </c>
    </row>
    <row r="533" spans="1:25" ht="12">
      <c r="A533">
        <v>531</v>
      </c>
      <c r="B533" s="9"/>
      <c r="C533" s="61"/>
      <c r="E533" s="9"/>
      <c r="F533" s="9"/>
      <c r="H533">
        <f>B533-E533</f>
        <v>0</v>
      </c>
      <c r="I533">
        <f>C533-F533</f>
        <v>0</v>
      </c>
      <c r="K533">
        <f>STDEV(H532:H557)</f>
        <v>0</v>
      </c>
      <c r="L533">
        <f>STDEV(I532:I557)</f>
        <v>0</v>
      </c>
      <c r="N533">
        <v>530</v>
      </c>
      <c r="O533">
        <v>3068.5</v>
      </c>
      <c r="P533">
        <v>6363</v>
      </c>
      <c r="Q533">
        <v>254</v>
      </c>
      <c r="R533">
        <v>1645.2</v>
      </c>
      <c r="S533">
        <v>3977</v>
      </c>
      <c r="U533" s="62">
        <f>Seeing_vs_contrast!C540</f>
        <v>0.38839040468778613</v>
      </c>
      <c r="V533">
        <f>Seeing_vs_contrast!D540*180/PI()</f>
        <v>78.79968555098719</v>
      </c>
      <c r="W533">
        <f>V533*Seeing_vs_contrast!$U$24/360</f>
        <v>0.22574468250242186</v>
      </c>
      <c r="X533">
        <f>Seeing_vs_contrast!N540</f>
        <v>0</v>
      </c>
      <c r="Y533" t="e">
        <f>W533/X533*$T$2</f>
        <v>#DIV/0!</v>
      </c>
    </row>
    <row r="534" spans="1:25" ht="12">
      <c r="A534">
        <v>532</v>
      </c>
      <c r="B534" s="9"/>
      <c r="C534" s="9"/>
      <c r="E534" s="9"/>
      <c r="F534" s="61"/>
      <c r="H534">
        <f>B534-E534</f>
        <v>0</v>
      </c>
      <c r="I534">
        <f>C534-F534</f>
        <v>0</v>
      </c>
      <c r="K534">
        <f>STDEV(H533:H558)</f>
        <v>0</v>
      </c>
      <c r="L534">
        <f>STDEV(I533:I558)</f>
        <v>0</v>
      </c>
      <c r="N534">
        <v>531</v>
      </c>
      <c r="O534">
        <v>2697.9</v>
      </c>
      <c r="P534">
        <v>5395</v>
      </c>
      <c r="Q534">
        <v>482</v>
      </c>
      <c r="R534">
        <v>1279.4</v>
      </c>
      <c r="S534">
        <v>3386</v>
      </c>
      <c r="U534" s="62">
        <f>Seeing_vs_contrast!C541</f>
        <v>0.32930476713666607</v>
      </c>
      <c r="V534">
        <f>Seeing_vs_contrast!D541*180/PI()</f>
        <v>85.39845554797206</v>
      </c>
      <c r="W534">
        <f>V534*Seeing_vs_contrast!$U$24/360</f>
        <v>0.24464878380003413</v>
      </c>
      <c r="X534">
        <f>Seeing_vs_contrast!N541</f>
        <v>0</v>
      </c>
      <c r="Y534" t="e">
        <f>W534/X534*$T$2</f>
        <v>#DIV/0!</v>
      </c>
    </row>
    <row r="535" spans="1:25" ht="12">
      <c r="A535">
        <v>533</v>
      </c>
      <c r="B535" s="9"/>
      <c r="C535" s="61"/>
      <c r="E535" s="9"/>
      <c r="F535" s="61"/>
      <c r="H535">
        <f>B535-E535</f>
        <v>0</v>
      </c>
      <c r="I535">
        <f>C535-F535</f>
        <v>0</v>
      </c>
      <c r="K535">
        <f>STDEV(H534:H559)</f>
        <v>0</v>
      </c>
      <c r="L535">
        <f>STDEV(I534:I559)</f>
        <v>0</v>
      </c>
      <c r="N535">
        <v>532</v>
      </c>
      <c r="O535">
        <v>2660.2</v>
      </c>
      <c r="P535">
        <v>5204</v>
      </c>
      <c r="Q535">
        <v>496</v>
      </c>
      <c r="R535">
        <v>1211.5</v>
      </c>
      <c r="S535">
        <v>3250</v>
      </c>
      <c r="U535" s="62">
        <f>Seeing_vs_contrast!C542</f>
        <v>0.317646340719038</v>
      </c>
      <c r="V535">
        <f>Seeing_vs_contrast!D542*180/PI()</f>
        <v>86.77300253902402</v>
      </c>
      <c r="W535">
        <f>V535*Seeing_vs_contrast!$U$24/360</f>
        <v>0.24858657456544156</v>
      </c>
      <c r="X535">
        <f>Seeing_vs_contrast!N542</f>
        <v>0</v>
      </c>
      <c r="Y535" t="e">
        <f>W535/X535*$T$2</f>
        <v>#DIV/0!</v>
      </c>
    </row>
    <row r="536" spans="1:25" ht="12">
      <c r="A536">
        <v>534</v>
      </c>
      <c r="B536" s="9"/>
      <c r="C536" s="9"/>
      <c r="E536" s="9"/>
      <c r="F536" s="61"/>
      <c r="H536">
        <f>B536-E536</f>
        <v>0</v>
      </c>
      <c r="I536">
        <f>C536-F536</f>
        <v>0</v>
      </c>
      <c r="K536">
        <f>STDEV(H535:H560)</f>
        <v>0</v>
      </c>
      <c r="L536">
        <f>STDEV(I535:I560)</f>
        <v>0</v>
      </c>
      <c r="N536">
        <v>533</v>
      </c>
      <c r="O536">
        <v>1180.3</v>
      </c>
      <c r="P536">
        <v>2392</v>
      </c>
      <c r="Q536">
        <v>87</v>
      </c>
      <c r="R536">
        <v>639</v>
      </c>
      <c r="S536">
        <v>1576</v>
      </c>
      <c r="U536" s="62">
        <f>Seeing_vs_contrast!C543</f>
        <v>0.14600500518830495</v>
      </c>
      <c r="V536">
        <f>Seeing_vs_contrast!D543*180/PI()</f>
        <v>112.39657370987901</v>
      </c>
      <c r="W536">
        <f>V536*Seeing_vs_contrast!$U$24/360</f>
        <v>0.32199276772594715</v>
      </c>
      <c r="X536">
        <f>Seeing_vs_contrast!N543</f>
        <v>0</v>
      </c>
      <c r="Y536" t="e">
        <f>W536/X536*$T$2</f>
        <v>#DIV/0!</v>
      </c>
    </row>
    <row r="537" spans="1:25" ht="12">
      <c r="A537">
        <v>535</v>
      </c>
      <c r="B537" s="9"/>
      <c r="C537" s="9"/>
      <c r="E537" s="9"/>
      <c r="F537" s="9"/>
      <c r="H537">
        <f>B537-E537</f>
        <v>0</v>
      </c>
      <c r="I537">
        <f>C537-F537</f>
        <v>0</v>
      </c>
      <c r="K537">
        <f>STDEV(H536:H561)</f>
        <v>0</v>
      </c>
      <c r="L537">
        <f>STDEV(I536:I561)</f>
        <v>0</v>
      </c>
      <c r="N537">
        <v>534</v>
      </c>
      <c r="O537">
        <v>1591.5</v>
      </c>
      <c r="P537">
        <v>3185</v>
      </c>
      <c r="Q537">
        <v>285</v>
      </c>
      <c r="R537">
        <v>757.4</v>
      </c>
      <c r="S537">
        <v>1982</v>
      </c>
      <c r="U537" s="62">
        <f>Seeing_vs_contrast!C544</f>
        <v>0.19440883843007997</v>
      </c>
      <c r="V537">
        <f>Seeing_vs_contrast!D544*180/PI()</f>
        <v>103.69719113082806</v>
      </c>
      <c r="W537">
        <f>V537*Seeing_vs_contrast!$U$24/360</f>
        <v>0.2970708490083368</v>
      </c>
      <c r="X537">
        <f>Seeing_vs_contrast!N544</f>
        <v>0</v>
      </c>
      <c r="Y537" t="e">
        <f>W537/X537*$T$2</f>
        <v>#DIV/0!</v>
      </c>
    </row>
    <row r="538" spans="1:25" ht="12">
      <c r="A538">
        <v>536</v>
      </c>
      <c r="B538" s="9"/>
      <c r="C538" s="9"/>
      <c r="E538" s="9"/>
      <c r="F538" s="9"/>
      <c r="H538">
        <f>B538-E538</f>
        <v>0</v>
      </c>
      <c r="I538">
        <f>C538-F538</f>
        <v>0</v>
      </c>
      <c r="K538">
        <f>STDEV(H537:H562)</f>
        <v>0</v>
      </c>
      <c r="L538">
        <f>STDEV(I537:I562)</f>
        <v>0</v>
      </c>
      <c r="N538">
        <v>535</v>
      </c>
      <c r="O538">
        <v>2865.8</v>
      </c>
      <c r="P538">
        <v>5673</v>
      </c>
      <c r="Q538">
        <v>451</v>
      </c>
      <c r="R538">
        <v>1356.1</v>
      </c>
      <c r="S538">
        <v>3546</v>
      </c>
      <c r="U538" s="62">
        <f>Seeing_vs_contrast!C545</f>
        <v>0.34627357626808275</v>
      </c>
      <c r="V538">
        <f>Seeing_vs_contrast!D545*180/PI()</f>
        <v>83.44461546902242</v>
      </c>
      <c r="W538">
        <f>V538*Seeing_vs_contrast!$U$24/360</f>
        <v>0.23905143902385986</v>
      </c>
      <c r="X538">
        <f>Seeing_vs_contrast!N545</f>
        <v>0</v>
      </c>
      <c r="Y538" t="e">
        <f>W538/X538*$T$2</f>
        <v>#DIV/0!</v>
      </c>
    </row>
    <row r="539" spans="1:25" ht="12">
      <c r="A539">
        <v>537</v>
      </c>
      <c r="B539" s="9"/>
      <c r="C539" s="61"/>
      <c r="E539" s="9"/>
      <c r="F539" s="9"/>
      <c r="H539">
        <f>B539-E539</f>
        <v>0</v>
      </c>
      <c r="I539">
        <f>C539-F539</f>
        <v>0</v>
      </c>
      <c r="K539">
        <f>STDEV(H538:H563)</f>
        <v>0</v>
      </c>
      <c r="L539">
        <f>STDEV(I538:I563)</f>
        <v>0</v>
      </c>
      <c r="N539">
        <v>536</v>
      </c>
      <c r="O539">
        <v>2411.5</v>
      </c>
      <c r="P539">
        <v>4878</v>
      </c>
      <c r="Q539">
        <v>197</v>
      </c>
      <c r="R539">
        <v>1267.4</v>
      </c>
      <c r="S539">
        <v>3169</v>
      </c>
      <c r="U539" s="62">
        <f>Seeing_vs_contrast!C546</f>
        <v>0.2977476652627724</v>
      </c>
      <c r="V539">
        <f>Seeing_vs_contrast!D546*180/PI()</f>
        <v>89.18687290801454</v>
      </c>
      <c r="W539">
        <f>V539*Seeing_vs_contrast!$U$24/360</f>
        <v>0.25550181028293917</v>
      </c>
      <c r="X539">
        <f>Seeing_vs_contrast!N546</f>
        <v>0</v>
      </c>
      <c r="Y539" t="e">
        <f>W539/X539*$T$2</f>
        <v>#DIV/0!</v>
      </c>
    </row>
    <row r="540" spans="1:25" ht="12">
      <c r="A540">
        <v>538</v>
      </c>
      <c r="B540" s="9"/>
      <c r="C540" s="9"/>
      <c r="E540" s="9"/>
      <c r="F540" s="9"/>
      <c r="H540">
        <f>B540-E540</f>
        <v>0</v>
      </c>
      <c r="I540">
        <f>C540-F540</f>
        <v>0</v>
      </c>
      <c r="K540">
        <f>STDEV(H539:H564)</f>
        <v>0</v>
      </c>
      <c r="L540">
        <f>STDEV(I539:I564)</f>
        <v>0</v>
      </c>
      <c r="N540">
        <v>537</v>
      </c>
      <c r="O540">
        <v>4703.1</v>
      </c>
      <c r="P540">
        <v>9284</v>
      </c>
      <c r="Q540">
        <v>803</v>
      </c>
      <c r="R540">
        <v>2212.3</v>
      </c>
      <c r="S540">
        <v>5743</v>
      </c>
      <c r="U540" s="62">
        <f>Seeing_vs_contrast!C547</f>
        <v>0.566684978331197</v>
      </c>
      <c r="V540">
        <f>Seeing_vs_contrast!D547*180/PI()</f>
        <v>61.06513774917362</v>
      </c>
      <c r="W540">
        <f>V540*Seeing_vs_contrast!$U$24/360</f>
        <v>0.17493889774768467</v>
      </c>
      <c r="X540">
        <f>Seeing_vs_contrast!N547</f>
        <v>0</v>
      </c>
      <c r="Y540" t="e">
        <f>W540/X540*$T$2</f>
        <v>#DIV/0!</v>
      </c>
    </row>
    <row r="541" spans="1:25" ht="12">
      <c r="A541">
        <v>539</v>
      </c>
      <c r="B541" s="9"/>
      <c r="C541" s="61"/>
      <c r="E541" s="9"/>
      <c r="F541" s="61"/>
      <c r="H541">
        <f>B541-E541</f>
        <v>0</v>
      </c>
      <c r="I541">
        <f>C541-F541</f>
        <v>0</v>
      </c>
      <c r="K541">
        <f>STDEV(H540:H565)</f>
        <v>0</v>
      </c>
      <c r="L541">
        <f>STDEV(I540:I565)</f>
        <v>0</v>
      </c>
      <c r="N541">
        <v>538</v>
      </c>
      <c r="O541">
        <v>3010.3</v>
      </c>
      <c r="P541">
        <v>6094</v>
      </c>
      <c r="Q541">
        <v>502</v>
      </c>
      <c r="R541">
        <v>1456</v>
      </c>
      <c r="S541">
        <v>3755</v>
      </c>
      <c r="U541" s="62">
        <f>Seeing_vs_contrast!C548</f>
        <v>0.3719709454922786</v>
      </c>
      <c r="V541">
        <f>Seeing_vs_contrast!D548*180/PI()</f>
        <v>80.57911606670707</v>
      </c>
      <c r="W541">
        <f>V541*Seeing_vs_contrast!$U$24/360</f>
        <v>0.23084238021526854</v>
      </c>
      <c r="X541">
        <f>Seeing_vs_contrast!N548</f>
        <v>0</v>
      </c>
      <c r="Y541" t="e">
        <f>W541/X541*$T$2</f>
        <v>#DIV/0!</v>
      </c>
    </row>
    <row r="542" spans="1:25" ht="12">
      <c r="A542">
        <v>540</v>
      </c>
      <c r="B542" s="9"/>
      <c r="C542" s="61"/>
      <c r="E542" s="9"/>
      <c r="F542" s="61"/>
      <c r="H542">
        <f>B542-E542</f>
        <v>0</v>
      </c>
      <c r="I542">
        <f>C542-F542</f>
        <v>0</v>
      </c>
      <c r="K542">
        <f>STDEV(H541:H566)</f>
        <v>0</v>
      </c>
      <c r="L542">
        <f>STDEV(I541:I566)</f>
        <v>0</v>
      </c>
      <c r="N542">
        <v>539</v>
      </c>
      <c r="O542">
        <v>2678.1</v>
      </c>
      <c r="P542">
        <v>5212</v>
      </c>
      <c r="Q542">
        <v>415</v>
      </c>
      <c r="R542">
        <v>1248.8</v>
      </c>
      <c r="S542">
        <v>3371</v>
      </c>
      <c r="U542" s="62">
        <f>Seeing_vs_contrast!C549</f>
        <v>0.3181346517731795</v>
      </c>
      <c r="V542">
        <f>Seeing_vs_contrast!D549*180/PI()</f>
        <v>86.7148692040748</v>
      </c>
      <c r="W542">
        <f>V542*Seeing_vs_contrast!$U$24/360</f>
        <v>0.24842003467192345</v>
      </c>
      <c r="X542">
        <f>Seeing_vs_contrast!N549</f>
        <v>0</v>
      </c>
      <c r="Y542" t="e">
        <f>W542/X542*$T$2</f>
        <v>#DIV/0!</v>
      </c>
    </row>
    <row r="543" spans="1:25" ht="12">
      <c r="A543">
        <v>541</v>
      </c>
      <c r="B543" s="9"/>
      <c r="C543" s="61"/>
      <c r="E543" s="9"/>
      <c r="F543" s="61"/>
      <c r="H543">
        <f>B543-E543</f>
        <v>0</v>
      </c>
      <c r="I543">
        <f>C543-F543</f>
        <v>0</v>
      </c>
      <c r="K543">
        <f>STDEV(H542:H567)</f>
        <v>0</v>
      </c>
      <c r="L543">
        <f>STDEV(I542:I567)</f>
        <v>0</v>
      </c>
      <c r="N543">
        <v>540</v>
      </c>
      <c r="O543">
        <v>5089</v>
      </c>
      <c r="P543">
        <v>9822</v>
      </c>
      <c r="Q543">
        <v>817</v>
      </c>
      <c r="R543">
        <v>2335.2</v>
      </c>
      <c r="S543">
        <v>6382</v>
      </c>
      <c r="U543" s="62">
        <f>Seeing_vs_contrast!C550</f>
        <v>0.5995238967222121</v>
      </c>
      <c r="V543">
        <f>Seeing_vs_contrast!D550*180/PI()</f>
        <v>57.957701132436554</v>
      </c>
      <c r="W543">
        <f>V543*Seeing_vs_contrast!$U$24/360</f>
        <v>0.16603673922336146</v>
      </c>
      <c r="X543">
        <f>Seeing_vs_contrast!N550</f>
        <v>0</v>
      </c>
      <c r="Y543" t="e">
        <f>W543/X543*$T$2</f>
        <v>#DIV/0!</v>
      </c>
    </row>
    <row r="544" spans="1:25" ht="12">
      <c r="A544">
        <v>542</v>
      </c>
      <c r="B544" s="9"/>
      <c r="C544" s="61"/>
      <c r="E544" s="9"/>
      <c r="F544" s="9"/>
      <c r="H544">
        <f>B544-E544</f>
        <v>0</v>
      </c>
      <c r="I544">
        <f>C544-F544</f>
        <v>0</v>
      </c>
      <c r="K544">
        <f>STDEV(H543:H568)</f>
        <v>0</v>
      </c>
      <c r="L544">
        <f>STDEV(I543:I568)</f>
        <v>0</v>
      </c>
      <c r="N544">
        <v>541</v>
      </c>
      <c r="O544">
        <v>4640</v>
      </c>
      <c r="P544">
        <v>9358</v>
      </c>
      <c r="Q544">
        <v>680</v>
      </c>
      <c r="R544">
        <v>2275</v>
      </c>
      <c r="S544">
        <v>5779</v>
      </c>
      <c r="U544" s="62">
        <f>Seeing_vs_contrast!C551</f>
        <v>0.5712018555820058</v>
      </c>
      <c r="V544">
        <f>Seeing_vs_contrast!D551*180/PI()</f>
        <v>60.636836708945616</v>
      </c>
      <c r="W544">
        <f>V544*Seeing_vs_contrast!$U$24/360</f>
        <v>0.17371190449681484</v>
      </c>
      <c r="X544">
        <f>Seeing_vs_contrast!N551</f>
        <v>0</v>
      </c>
      <c r="Y544" t="e">
        <f>W544/X544*$T$2</f>
        <v>#DIV/0!</v>
      </c>
    </row>
    <row r="545" spans="1:25" ht="12">
      <c r="A545">
        <v>543</v>
      </c>
      <c r="B545" s="9"/>
      <c r="C545" s="61"/>
      <c r="E545" s="9"/>
      <c r="F545" s="61"/>
      <c r="H545">
        <f>B545-E545</f>
        <v>0</v>
      </c>
      <c r="I545">
        <f>C545-F545</f>
        <v>0</v>
      </c>
      <c r="K545">
        <f>STDEV(H544:H569)</f>
        <v>0</v>
      </c>
      <c r="L545">
        <f>STDEV(I544:I569)</f>
        <v>0</v>
      </c>
      <c r="N545">
        <v>542</v>
      </c>
      <c r="O545">
        <v>1653.2</v>
      </c>
      <c r="P545">
        <v>3288</v>
      </c>
      <c r="Q545">
        <v>192</v>
      </c>
      <c r="R545">
        <v>818</v>
      </c>
      <c r="S545">
        <v>2082</v>
      </c>
      <c r="U545" s="62">
        <f>Seeing_vs_contrast!C552</f>
        <v>0.20069584325215162</v>
      </c>
      <c r="V545">
        <f>Seeing_vs_contrast!D552*180/PI()</f>
        <v>102.684674891484</v>
      </c>
      <c r="W545">
        <f>V545*Seeing_vs_contrast!$U$24/360</f>
        <v>0.29417020092349927</v>
      </c>
      <c r="X545">
        <f>Seeing_vs_contrast!N552</f>
        <v>0</v>
      </c>
      <c r="Y545" t="e">
        <f>W545/X545*$T$2</f>
        <v>#DIV/0!</v>
      </c>
    </row>
    <row r="546" spans="1:25" ht="12">
      <c r="A546">
        <v>544</v>
      </c>
      <c r="B546" s="9"/>
      <c r="C546" s="61"/>
      <c r="E546" s="9"/>
      <c r="F546" s="61"/>
      <c r="H546">
        <f>B546-E546</f>
        <v>0</v>
      </c>
      <c r="I546">
        <f>C546-F546</f>
        <v>0</v>
      </c>
      <c r="K546">
        <f>STDEV(H545:H570)</f>
        <v>0</v>
      </c>
      <c r="L546">
        <f>STDEV(I545:I570)</f>
        <v>0</v>
      </c>
      <c r="N546">
        <v>543</v>
      </c>
      <c r="O546">
        <v>2156.8</v>
      </c>
      <c r="P546">
        <v>4339</v>
      </c>
      <c r="Q546">
        <v>278</v>
      </c>
      <c r="R546">
        <v>1062.9</v>
      </c>
      <c r="S546">
        <v>2789</v>
      </c>
      <c r="U546" s="62">
        <f>Seeing_vs_contrast!C553</f>
        <v>0.26484770798998963</v>
      </c>
      <c r="V546">
        <f>Seeing_vs_contrast!D553*180/PI()</f>
        <v>93.39740379639548</v>
      </c>
      <c r="W546">
        <f>V546*Seeing_vs_contrast!$U$24/360</f>
        <v>0.2675641040842155</v>
      </c>
      <c r="X546">
        <f>Seeing_vs_contrast!N553</f>
        <v>0</v>
      </c>
      <c r="Y546" t="e">
        <f>W546/X546*$T$2</f>
        <v>#DIV/0!</v>
      </c>
    </row>
    <row r="547" spans="1:25" ht="12">
      <c r="A547">
        <v>545</v>
      </c>
      <c r="B547" s="9"/>
      <c r="C547" s="61"/>
      <c r="E547" s="9"/>
      <c r="F547" s="61"/>
      <c r="H547">
        <f>B547-E547</f>
        <v>0</v>
      </c>
      <c r="I547">
        <f>C547-F547</f>
        <v>0</v>
      </c>
      <c r="K547">
        <f>STDEV(H546:H571)</f>
        <v>0</v>
      </c>
      <c r="L547">
        <f>STDEV(I546:I571)</f>
        <v>0</v>
      </c>
      <c r="N547">
        <v>544</v>
      </c>
      <c r="O547">
        <v>1150.2</v>
      </c>
      <c r="P547">
        <v>2452</v>
      </c>
      <c r="Q547">
        <v>198</v>
      </c>
      <c r="R547">
        <v>590.9</v>
      </c>
      <c r="S547">
        <v>1373</v>
      </c>
      <c r="U547" s="62">
        <f>Seeing_vs_contrast!C554</f>
        <v>0.1496673380943661</v>
      </c>
      <c r="V547">
        <f>Seeing_vs_contrast!D554*180/PI()</f>
        <v>111.67064116339195</v>
      </c>
      <c r="W547">
        <f>V547*Seeing_vs_contrast!$U$24/360</f>
        <v>0.3199131222162089</v>
      </c>
      <c r="X547">
        <f>Seeing_vs_contrast!N554</f>
        <v>0</v>
      </c>
      <c r="Y547" t="e">
        <f>W547/X547*$T$2</f>
        <v>#DIV/0!</v>
      </c>
    </row>
    <row r="548" spans="1:25" ht="12">
      <c r="A548">
        <v>546</v>
      </c>
      <c r="B548" s="9"/>
      <c r="C548" s="61"/>
      <c r="E548" s="9"/>
      <c r="F548" s="61"/>
      <c r="H548">
        <f>B548-E548</f>
        <v>0</v>
      </c>
      <c r="I548">
        <f>C548-F548</f>
        <v>0</v>
      </c>
      <c r="K548">
        <f>STDEV(H547:H572)</f>
        <v>0</v>
      </c>
      <c r="L548">
        <f>STDEV(I547:I572)</f>
        <v>0</v>
      </c>
      <c r="N548">
        <v>545</v>
      </c>
      <c r="O548">
        <v>3760.7</v>
      </c>
      <c r="P548">
        <v>7302</v>
      </c>
      <c r="Q548">
        <v>521</v>
      </c>
      <c r="R548">
        <v>1766.9</v>
      </c>
      <c r="S548">
        <v>4773</v>
      </c>
      <c r="U548" s="62">
        <f>Seeing_vs_contrast!C555</f>
        <v>0.4457059146676433</v>
      </c>
      <c r="V548">
        <f>Seeing_vs_contrast!D555*180/PI()</f>
        <v>72.83985785052144</v>
      </c>
      <c r="W548">
        <f>V548*Seeing_vs_contrast!$U$24/360</f>
        <v>0.2086710177713584</v>
      </c>
      <c r="X548">
        <f>Seeing_vs_contrast!N555</f>
        <v>0</v>
      </c>
      <c r="Y548" t="e">
        <f>W548/X548*$T$2</f>
        <v>#DIV/0!</v>
      </c>
    </row>
    <row r="549" spans="1:25" ht="12">
      <c r="A549">
        <v>547</v>
      </c>
      <c r="B549" s="9"/>
      <c r="C549" s="61"/>
      <c r="E549" s="9"/>
      <c r="F549" s="61"/>
      <c r="H549">
        <f>B549-E549</f>
        <v>0</v>
      </c>
      <c r="I549">
        <f>C549-F549</f>
        <v>0</v>
      </c>
      <c r="K549">
        <f>STDEV(H548:H573)</f>
        <v>0</v>
      </c>
      <c r="L549">
        <f>STDEV(I548:I573)</f>
        <v>0</v>
      </c>
      <c r="N549">
        <v>546</v>
      </c>
      <c r="O549">
        <v>2968.2</v>
      </c>
      <c r="P549">
        <v>5798</v>
      </c>
      <c r="Q549">
        <v>548</v>
      </c>
      <c r="R549">
        <v>1368.9</v>
      </c>
      <c r="S549">
        <v>3675</v>
      </c>
      <c r="U549" s="62">
        <f>Seeing_vs_contrast!C556</f>
        <v>0.35390343648904354</v>
      </c>
      <c r="V549">
        <f>Seeing_vs_contrast!D556*180/PI()</f>
        <v>82.5827260152359</v>
      </c>
      <c r="W549">
        <f>V549*Seeing_vs_contrast!$U$24/360</f>
        <v>0.23658230529906438</v>
      </c>
      <c r="X549">
        <f>Seeing_vs_contrast!N556</f>
        <v>0</v>
      </c>
      <c r="Y549" t="e">
        <f>W549/X549*$T$2</f>
        <v>#DIV/0!</v>
      </c>
    </row>
    <row r="550" spans="1:25" ht="12">
      <c r="A550">
        <v>548</v>
      </c>
      <c r="B550" s="9"/>
      <c r="C550" s="61"/>
      <c r="E550" s="61"/>
      <c r="F550" s="61"/>
      <c r="H550">
        <f>B550-E550</f>
        <v>0</v>
      </c>
      <c r="I550">
        <f>C550-F550</f>
        <v>0</v>
      </c>
      <c r="K550">
        <f>STDEV(H549:H574)</f>
        <v>0</v>
      </c>
      <c r="L550">
        <f>STDEV(I549:I574)</f>
        <v>0</v>
      </c>
      <c r="N550">
        <v>547</v>
      </c>
      <c r="O550">
        <v>2196.9</v>
      </c>
      <c r="P550">
        <v>4403</v>
      </c>
      <c r="Q550">
        <v>361</v>
      </c>
      <c r="R550">
        <v>1051.9</v>
      </c>
      <c r="S550">
        <v>2717</v>
      </c>
      <c r="U550" s="62">
        <f>Seeing_vs_contrast!C557</f>
        <v>0.26875419642312154</v>
      </c>
      <c r="V550">
        <f>Seeing_vs_contrast!D557*180/PI()</f>
        <v>92.8813215377456</v>
      </c>
      <c r="W550">
        <f>V550*Seeing_vs_contrast!$U$24/360</f>
        <v>0.2660856359303208</v>
      </c>
      <c r="X550">
        <f>Seeing_vs_contrast!N557</f>
        <v>0</v>
      </c>
      <c r="Y550" t="e">
        <f>W550/X550*$T$2</f>
        <v>#DIV/0!</v>
      </c>
    </row>
    <row r="551" spans="1:25" ht="12">
      <c r="A551">
        <v>549</v>
      </c>
      <c r="B551" s="9"/>
      <c r="C551" s="61"/>
      <c r="E551" s="61"/>
      <c r="F551" s="61"/>
      <c r="H551">
        <f>B551-E551</f>
        <v>0</v>
      </c>
      <c r="I551">
        <f>C551-F551</f>
        <v>0</v>
      </c>
      <c r="K551">
        <f>STDEV(H550:H575)</f>
        <v>0</v>
      </c>
      <c r="L551">
        <f>STDEV(I550:I575)</f>
        <v>0</v>
      </c>
      <c r="N551">
        <v>548</v>
      </c>
      <c r="O551">
        <v>2930</v>
      </c>
      <c r="P551">
        <v>5720</v>
      </c>
      <c r="Q551">
        <v>423</v>
      </c>
      <c r="R551">
        <v>1367.2</v>
      </c>
      <c r="S551">
        <v>3676</v>
      </c>
      <c r="U551" s="62">
        <f>Seeing_vs_contrast!C558</f>
        <v>0.349142403711164</v>
      </c>
      <c r="V551">
        <f>Seeing_vs_contrast!D558*180/PI()</f>
        <v>83.11938866766882</v>
      </c>
      <c r="W551">
        <f>V551*Seeing_vs_contrast!$U$24/360</f>
        <v>0.2381197319935654</v>
      </c>
      <c r="X551">
        <f>Seeing_vs_contrast!N558</f>
        <v>0</v>
      </c>
      <c r="Y551" t="e">
        <f>W551/X551*$T$2</f>
        <v>#DIV/0!</v>
      </c>
    </row>
    <row r="552" spans="1:25" ht="12">
      <c r="A552">
        <v>550</v>
      </c>
      <c r="B552" s="9"/>
      <c r="C552" s="61"/>
      <c r="E552" s="61"/>
      <c r="F552" s="61"/>
      <c r="H552">
        <f>B552-E552</f>
        <v>0</v>
      </c>
      <c r="I552">
        <f>C552-F552</f>
        <v>0</v>
      </c>
      <c r="K552">
        <f>STDEV(H551:H576)</f>
        <v>0</v>
      </c>
      <c r="L552">
        <f>STDEV(I551:I576)</f>
        <v>0</v>
      </c>
      <c r="N552">
        <v>549</v>
      </c>
      <c r="O552">
        <v>3183.3</v>
      </c>
      <c r="P552">
        <v>6210</v>
      </c>
      <c r="Q552">
        <v>497</v>
      </c>
      <c r="R552">
        <v>1482.4</v>
      </c>
      <c r="S552">
        <v>3999</v>
      </c>
      <c r="U552" s="62">
        <f>Seeing_vs_contrast!C559</f>
        <v>0.3790514557773302</v>
      </c>
      <c r="V552">
        <f>Seeing_vs_contrast!D559*180/PI()</f>
        <v>79.80721357688329</v>
      </c>
      <c r="W552">
        <f>V552*Seeing_vs_contrast!$U$24/360</f>
        <v>0.2286310403949421</v>
      </c>
      <c r="X552">
        <f>Seeing_vs_contrast!N559</f>
        <v>0</v>
      </c>
      <c r="Y552" t="e">
        <f>W552/X552*$T$2</f>
        <v>#DIV/0!</v>
      </c>
    </row>
    <row r="553" spans="1:25" ht="12">
      <c r="A553">
        <v>551</v>
      </c>
      <c r="B553" s="9"/>
      <c r="C553" s="9"/>
      <c r="E553" s="9"/>
      <c r="F553" s="9"/>
      <c r="H553">
        <f>B553-E553</f>
        <v>0</v>
      </c>
      <c r="I553">
        <f>C553-F553</f>
        <v>0</v>
      </c>
      <c r="K553">
        <f>STDEV(H552:H577)</f>
        <v>0</v>
      </c>
      <c r="L553">
        <f>STDEV(I552:I577)</f>
        <v>0</v>
      </c>
      <c r="N553">
        <v>550</v>
      </c>
      <c r="O553">
        <v>4364.5</v>
      </c>
      <c r="P553">
        <v>8478</v>
      </c>
      <c r="Q553">
        <v>741</v>
      </c>
      <c r="R553">
        <v>2003.1</v>
      </c>
      <c r="S553">
        <v>5332</v>
      </c>
      <c r="U553" s="62">
        <f>Seeing_vs_contrast!C560</f>
        <v>0.5174876396264421</v>
      </c>
      <c r="V553">
        <f>Seeing_vs_contrast!D560*180/PI()</f>
        <v>65.76645275216049</v>
      </c>
      <c r="W553">
        <f>V553*Seeing_vs_contrast!$U$24/360</f>
        <v>0.18840718579061644</v>
      </c>
      <c r="X553">
        <f>Seeing_vs_contrast!N560</f>
        <v>0</v>
      </c>
      <c r="Y553" t="e">
        <f>W553/X553*$T$2</f>
        <v>#DIV/0!</v>
      </c>
    </row>
    <row r="554" spans="1:25" ht="12">
      <c r="A554">
        <v>552</v>
      </c>
      <c r="B554" s="61"/>
      <c r="C554" s="61"/>
      <c r="E554" s="61"/>
      <c r="F554" s="61"/>
      <c r="H554">
        <f>B554-E554</f>
        <v>0</v>
      </c>
      <c r="I554">
        <f>C554-F554</f>
        <v>0</v>
      </c>
      <c r="K554">
        <f>STDEV(H553:H578)</f>
        <v>0</v>
      </c>
      <c r="L554">
        <f>STDEV(I553:I578)</f>
        <v>0</v>
      </c>
      <c r="N554">
        <v>551</v>
      </c>
      <c r="O554">
        <v>2822</v>
      </c>
      <c r="P554">
        <v>5609</v>
      </c>
      <c r="Q554">
        <v>465</v>
      </c>
      <c r="R554">
        <v>1346.7</v>
      </c>
      <c r="S554">
        <v>3526</v>
      </c>
      <c r="U554" s="62">
        <f>Seeing_vs_contrast!C561</f>
        <v>0.34236708783495085</v>
      </c>
      <c r="V554">
        <f>Seeing_vs_contrast!D561*180/PI()</f>
        <v>83.88977797602118</v>
      </c>
      <c r="W554">
        <f>V554*Seeing_vs_contrast!$U$24/360</f>
        <v>0.24032673686422237</v>
      </c>
      <c r="X554">
        <f>Seeing_vs_contrast!N561</f>
        <v>0</v>
      </c>
      <c r="Y554" t="e">
        <f>W554/X554*$T$2</f>
        <v>#DIV/0!</v>
      </c>
    </row>
    <row r="555" spans="1:25" ht="12">
      <c r="A555">
        <v>553</v>
      </c>
      <c r="B555" s="9"/>
      <c r="C555" s="61"/>
      <c r="E555" s="61"/>
      <c r="F555" s="61"/>
      <c r="H555">
        <f>B555-E555</f>
        <v>0</v>
      </c>
      <c r="I555">
        <f>C555-F555</f>
        <v>0</v>
      </c>
      <c r="K555">
        <f>STDEV(H554:H579)</f>
        <v>0</v>
      </c>
      <c r="L555">
        <f>STDEV(I554:I579)</f>
        <v>0</v>
      </c>
      <c r="N555">
        <v>552</v>
      </c>
      <c r="O555">
        <v>3007.7</v>
      </c>
      <c r="P555">
        <v>5906</v>
      </c>
      <c r="Q555">
        <v>480</v>
      </c>
      <c r="R555">
        <v>1394.5</v>
      </c>
      <c r="S555">
        <v>3671</v>
      </c>
      <c r="U555" s="62">
        <f>Seeing_vs_contrast!C562</f>
        <v>0.36049563571995363</v>
      </c>
      <c r="V555">
        <f>Seeing_vs_contrast!D562*180/PI()</f>
        <v>81.84578981834773</v>
      </c>
      <c r="W555">
        <f>V555*Seeing_vs_contrast!$U$24/360</f>
        <v>0.2344711366233541</v>
      </c>
      <c r="X555">
        <f>Seeing_vs_contrast!N562</f>
        <v>0</v>
      </c>
      <c r="Y555" t="e">
        <f>W555/X555*$T$2</f>
        <v>#DIV/0!</v>
      </c>
    </row>
    <row r="556" spans="1:25" ht="12">
      <c r="A556">
        <v>554</v>
      </c>
      <c r="B556" s="9"/>
      <c r="C556" s="61"/>
      <c r="E556" s="9"/>
      <c r="F556" s="9"/>
      <c r="H556">
        <f>B556-E556</f>
        <v>0</v>
      </c>
      <c r="I556">
        <f>C556-F556</f>
        <v>0</v>
      </c>
      <c r="K556">
        <f>STDEV(H555:H580)</f>
        <v>0</v>
      </c>
      <c r="L556">
        <f>STDEV(I555:I580)</f>
        <v>0</v>
      </c>
      <c r="N556">
        <v>553</v>
      </c>
      <c r="O556">
        <v>4057.5</v>
      </c>
      <c r="P556">
        <v>7680</v>
      </c>
      <c r="Q556">
        <v>712</v>
      </c>
      <c r="R556">
        <v>1804.8</v>
      </c>
      <c r="S556">
        <v>5052</v>
      </c>
      <c r="U556" s="62">
        <f>Seeing_vs_contrast!C563</f>
        <v>0.4687786119758286</v>
      </c>
      <c r="V556">
        <f>Seeing_vs_contrast!D563*180/PI()</f>
        <v>70.52850572828335</v>
      </c>
      <c r="W556">
        <f>V556*Seeing_vs_contrast!$U$24/360</f>
        <v>0.2020494754728384</v>
      </c>
      <c r="X556">
        <f>Seeing_vs_contrast!N563</f>
        <v>0</v>
      </c>
      <c r="Y556" t="e">
        <f>W556/X556*$T$2</f>
        <v>#DIV/0!</v>
      </c>
    </row>
    <row r="557" spans="1:25" ht="12">
      <c r="A557">
        <v>555</v>
      </c>
      <c r="B557" s="9"/>
      <c r="C557" s="61"/>
      <c r="E557" s="61"/>
      <c r="F557" s="9"/>
      <c r="H557">
        <f>B557-E557</f>
        <v>0</v>
      </c>
      <c r="I557">
        <f>C557-F557</f>
        <v>0</v>
      </c>
      <c r="K557">
        <f>STDEV(H556:H581)</f>
        <v>0</v>
      </c>
      <c r="L557">
        <f>STDEV(I556:I581)</f>
        <v>0</v>
      </c>
      <c r="N557">
        <v>554</v>
      </c>
      <c r="O557">
        <v>4544.7</v>
      </c>
      <c r="P557">
        <v>8860</v>
      </c>
      <c r="Q557">
        <v>796</v>
      </c>
      <c r="R557">
        <v>2097.6</v>
      </c>
      <c r="S557">
        <v>5526</v>
      </c>
      <c r="U557" s="62">
        <f>Seeing_vs_contrast!C564</f>
        <v>0.5408044924616981</v>
      </c>
      <c r="V557">
        <f>Seeing_vs_contrast!D564*180/PI()</f>
        <v>63.528461071767765</v>
      </c>
      <c r="W557">
        <f>V557*Seeing_vs_contrast!$U$24/360</f>
        <v>0.18199580587455802</v>
      </c>
      <c r="X557">
        <f>Seeing_vs_contrast!N564</f>
        <v>0</v>
      </c>
      <c r="Y557" t="e">
        <f>W557/X557*$T$2</f>
        <v>#DIV/0!</v>
      </c>
    </row>
    <row r="558" spans="1:25" ht="12">
      <c r="A558">
        <v>556</v>
      </c>
      <c r="B558" s="9"/>
      <c r="C558" s="61"/>
      <c r="E558" s="61"/>
      <c r="F558" s="61"/>
      <c r="H558">
        <f>B558-E558</f>
        <v>0</v>
      </c>
      <c r="I558">
        <f>C558-F558</f>
        <v>0</v>
      </c>
      <c r="K558">
        <f>STDEV(H557:H582)</f>
        <v>0</v>
      </c>
      <c r="L558">
        <f>STDEV(I557:I582)</f>
        <v>0</v>
      </c>
      <c r="N558">
        <v>555</v>
      </c>
      <c r="O558">
        <v>2496.1</v>
      </c>
      <c r="P558">
        <v>4881</v>
      </c>
      <c r="Q558">
        <v>461</v>
      </c>
      <c r="R558">
        <v>1154.5</v>
      </c>
      <c r="S558">
        <v>3064</v>
      </c>
      <c r="U558" s="62">
        <f>Seeing_vs_contrast!C565</f>
        <v>0.2979307819080754</v>
      </c>
      <c r="V558">
        <f>Seeing_vs_contrast!D565*180/PI()</f>
        <v>89.16423973811649</v>
      </c>
      <c r="W558">
        <f>V558*Seeing_vs_contrast!$U$24/360</f>
        <v>0.255436970966425</v>
      </c>
      <c r="X558">
        <f>Seeing_vs_contrast!N565</f>
        <v>0</v>
      </c>
      <c r="Y558" t="e">
        <f>W558/X558*$T$2</f>
        <v>#DIV/0!</v>
      </c>
    </row>
    <row r="559" spans="1:25" ht="12">
      <c r="A559">
        <v>557</v>
      </c>
      <c r="B559" s="9"/>
      <c r="C559" s="61"/>
      <c r="E559" s="61"/>
      <c r="F559" s="61"/>
      <c r="H559">
        <f>B559-E559</f>
        <v>0</v>
      </c>
      <c r="I559">
        <f>C559-F559</f>
        <v>0</v>
      </c>
      <c r="K559">
        <f>STDEV(H558:H583)</f>
        <v>0</v>
      </c>
      <c r="L559">
        <f>STDEV(I558:I583)</f>
        <v>0</v>
      </c>
      <c r="N559">
        <v>556</v>
      </c>
      <c r="O559">
        <v>2910.4</v>
      </c>
      <c r="P559">
        <v>5680</v>
      </c>
      <c r="Q559">
        <v>378</v>
      </c>
      <c r="R559">
        <v>1385.1</v>
      </c>
      <c r="S559">
        <v>3711</v>
      </c>
      <c r="U559" s="62">
        <f>Seeing_vs_contrast!C566</f>
        <v>0.34670084844045657</v>
      </c>
      <c r="V559">
        <f>Seeing_vs_contrast!D566*180/PI()</f>
        <v>83.39608765798273</v>
      </c>
      <c r="W559">
        <f>V559*Seeing_vs_contrast!$U$24/360</f>
        <v>0.23891241695519178</v>
      </c>
      <c r="X559">
        <f>Seeing_vs_contrast!N566</f>
        <v>0</v>
      </c>
      <c r="Y559" t="e">
        <f>W559/X559*$T$2</f>
        <v>#DIV/0!</v>
      </c>
    </row>
    <row r="560" spans="1:25" ht="12">
      <c r="A560">
        <v>558</v>
      </c>
      <c r="B560" s="9"/>
      <c r="C560" s="61"/>
      <c r="E560" s="61"/>
      <c r="F560" s="61"/>
      <c r="H560">
        <f>B560-E560</f>
        <v>0</v>
      </c>
      <c r="I560">
        <f>C560-F560</f>
        <v>0</v>
      </c>
      <c r="K560">
        <f>STDEV(H559:H584)</f>
        <v>0</v>
      </c>
      <c r="L560">
        <f>STDEV(I559:I584)</f>
        <v>0</v>
      </c>
      <c r="N560">
        <v>557</v>
      </c>
      <c r="O560">
        <v>1522.4</v>
      </c>
      <c r="P560">
        <v>3310</v>
      </c>
      <c r="Q560">
        <v>128</v>
      </c>
      <c r="R560">
        <v>849.3</v>
      </c>
      <c r="S560">
        <v>1891</v>
      </c>
      <c r="U560" s="62">
        <f>Seeing_vs_contrast!C567</f>
        <v>0.2020386986510407</v>
      </c>
      <c r="V560">
        <f>Seeing_vs_contrast!D567*180/PI()</f>
        <v>102.47125585299138</v>
      </c>
      <c r="W560">
        <f>V560*Seeing_vs_contrast!$U$24/360</f>
        <v>0.29355879984051764</v>
      </c>
      <c r="X560">
        <f>Seeing_vs_contrast!N567</f>
        <v>0</v>
      </c>
      <c r="Y560" t="e">
        <f>W560/X560*$T$2</f>
        <v>#DIV/0!</v>
      </c>
    </row>
    <row r="561" spans="1:25" ht="12">
      <c r="A561">
        <v>559</v>
      </c>
      <c r="B561" s="9"/>
      <c r="C561" s="61"/>
      <c r="E561" s="61"/>
      <c r="F561" s="61"/>
      <c r="H561">
        <f>B561-E561</f>
        <v>0</v>
      </c>
      <c r="I561">
        <f>C561-F561</f>
        <v>0</v>
      </c>
      <c r="K561">
        <f>STDEV(H560:H585)</f>
        <v>0</v>
      </c>
      <c r="L561">
        <f>STDEV(I560:I585)</f>
        <v>0</v>
      </c>
      <c r="N561">
        <v>558</v>
      </c>
      <c r="O561">
        <v>4119.4</v>
      </c>
      <c r="P561">
        <v>7981</v>
      </c>
      <c r="Q561">
        <v>582</v>
      </c>
      <c r="R561">
        <v>1927.7</v>
      </c>
      <c r="S561">
        <v>5211</v>
      </c>
      <c r="U561" s="62">
        <f>Seeing_vs_contrast!C568</f>
        <v>0.4871513153879021</v>
      </c>
      <c r="V561">
        <f>Seeing_vs_contrast!D568*180/PI()</f>
        <v>68.71579579118018</v>
      </c>
      <c r="W561">
        <f>V561*Seeing_vs_contrast!$U$24/360</f>
        <v>0.1968564391509414</v>
      </c>
      <c r="X561">
        <f>Seeing_vs_contrast!N568</f>
        <v>0</v>
      </c>
      <c r="Y561" t="e">
        <f>W561/X561*$T$2</f>
        <v>#DIV/0!</v>
      </c>
    </row>
    <row r="562" spans="1:25" ht="12">
      <c r="A562">
        <v>560</v>
      </c>
      <c r="B562" s="9"/>
      <c r="C562" s="61"/>
      <c r="E562" s="61"/>
      <c r="F562" s="61"/>
      <c r="H562">
        <f>B562-E562</f>
        <v>0</v>
      </c>
      <c r="I562">
        <f>C562-F562</f>
        <v>0</v>
      </c>
      <c r="K562">
        <f>STDEV(H561:H586)</f>
        <v>0</v>
      </c>
      <c r="L562">
        <f>STDEV(I561:I586)</f>
        <v>0</v>
      </c>
      <c r="N562">
        <v>559</v>
      </c>
      <c r="O562">
        <v>5335.3</v>
      </c>
      <c r="P562">
        <v>10148</v>
      </c>
      <c r="Q562">
        <v>841</v>
      </c>
      <c r="R562">
        <v>2419.4</v>
      </c>
      <c r="S562">
        <v>6691</v>
      </c>
      <c r="U562" s="62">
        <f>Seeing_vs_contrast!C569</f>
        <v>0.6194225721784777</v>
      </c>
      <c r="V562">
        <f>Seeing_vs_contrast!D569*180/PI()</f>
        <v>56.07776351777157</v>
      </c>
      <c r="W562">
        <f>V562*Seeing_vs_contrast!$U$24/360</f>
        <v>0.16065110961101603</v>
      </c>
      <c r="X562">
        <f>Seeing_vs_contrast!N569</f>
        <v>0</v>
      </c>
      <c r="Y562" t="e">
        <f>W562/X562*$T$2</f>
        <v>#DIV/0!</v>
      </c>
    </row>
    <row r="563" spans="1:25" ht="12">
      <c r="A563">
        <v>561</v>
      </c>
      <c r="B563" s="61"/>
      <c r="C563" s="61"/>
      <c r="E563" s="61"/>
      <c r="F563" s="9"/>
      <c r="H563">
        <f>B563-E563</f>
        <v>0</v>
      </c>
      <c r="I563">
        <f>C563-F563</f>
        <v>0</v>
      </c>
      <c r="K563">
        <f>STDEV(H562:H587)</f>
        <v>0</v>
      </c>
      <c r="L563">
        <f>STDEV(I562:I587)</f>
        <v>0</v>
      </c>
      <c r="N563">
        <v>560</v>
      </c>
      <c r="O563">
        <v>5572.9</v>
      </c>
      <c r="P563">
        <v>10725</v>
      </c>
      <c r="Q563">
        <v>982</v>
      </c>
      <c r="R563">
        <v>2533.2</v>
      </c>
      <c r="S563">
        <v>6800</v>
      </c>
      <c r="U563" s="62">
        <f>Seeing_vs_contrast!C570</f>
        <v>0.6546420069584326</v>
      </c>
      <c r="V563">
        <f>Seeing_vs_contrast!D570*180/PI()</f>
        <v>52.74117722272336</v>
      </c>
      <c r="W563">
        <f>V563*Seeing_vs_contrast!$U$24/360</f>
        <v>0.1510924849978477</v>
      </c>
      <c r="X563">
        <f>Seeing_vs_contrast!N570</f>
        <v>0</v>
      </c>
      <c r="Y563" t="e">
        <f>W563/X563*$T$2</f>
        <v>#DIV/0!</v>
      </c>
    </row>
    <row r="564" spans="1:25" ht="12">
      <c r="A564">
        <v>562</v>
      </c>
      <c r="B564" s="9"/>
      <c r="C564" s="61"/>
      <c r="E564" s="61"/>
      <c r="F564" s="9"/>
      <c r="H564">
        <f>B564-E564</f>
        <v>0</v>
      </c>
      <c r="I564">
        <f>C564-F564</f>
        <v>0</v>
      </c>
      <c r="K564">
        <f>STDEV(H563:H588)</f>
        <v>0</v>
      </c>
      <c r="L564">
        <f>STDEV(I563:I588)</f>
        <v>0</v>
      </c>
      <c r="N564">
        <v>561</v>
      </c>
      <c r="O564">
        <v>1743.1</v>
      </c>
      <c r="P564">
        <v>3310</v>
      </c>
      <c r="Q564">
        <v>287</v>
      </c>
      <c r="R564">
        <v>799.8</v>
      </c>
      <c r="S564">
        <v>2186</v>
      </c>
      <c r="U564" s="62">
        <f>Seeing_vs_contrast!C571</f>
        <v>0.2020386986510407</v>
      </c>
      <c r="V564">
        <f>Seeing_vs_contrast!D571*180/PI()</f>
        <v>102.47125585299138</v>
      </c>
      <c r="W564">
        <f>V564*Seeing_vs_contrast!$U$24/360</f>
        <v>0.29355879984051764</v>
      </c>
      <c r="X564">
        <f>Seeing_vs_contrast!N571</f>
        <v>0</v>
      </c>
      <c r="Y564" t="e">
        <f>W564/X564*$T$2</f>
        <v>#DIV/0!</v>
      </c>
    </row>
    <row r="565" spans="1:25" ht="12">
      <c r="A565">
        <v>563</v>
      </c>
      <c r="B565" s="9"/>
      <c r="C565" s="61"/>
      <c r="E565" s="61"/>
      <c r="F565" s="61"/>
      <c r="H565">
        <f>B565-E565</f>
        <v>0</v>
      </c>
      <c r="I565">
        <f>C565-F565</f>
        <v>0</v>
      </c>
      <c r="K565">
        <f>STDEV(H564:H589)</f>
        <v>0</v>
      </c>
      <c r="L565">
        <f>STDEV(I564:I589)</f>
        <v>0</v>
      </c>
      <c r="N565">
        <v>562</v>
      </c>
      <c r="O565">
        <v>2268.9</v>
      </c>
      <c r="P565">
        <v>4465</v>
      </c>
      <c r="Q565">
        <v>383</v>
      </c>
      <c r="R565">
        <v>1064.1</v>
      </c>
      <c r="S565">
        <v>2857</v>
      </c>
      <c r="U565" s="62">
        <f>Seeing_vs_contrast!C572</f>
        <v>0.27253860709271804</v>
      </c>
      <c r="V565">
        <f>Seeing_vs_contrast!D572*180/PI()</f>
        <v>92.38578003871837</v>
      </c>
      <c r="W565">
        <f>V565*Seeing_vs_contrast!$U$24/360</f>
        <v>0.26466601277342006</v>
      </c>
      <c r="X565">
        <f>Seeing_vs_contrast!N572</f>
        <v>0</v>
      </c>
      <c r="Y565" t="e">
        <f>W565/X565*$T$2</f>
        <v>#DIV/0!</v>
      </c>
    </row>
    <row r="566" spans="1:25" ht="12">
      <c r="A566">
        <v>564</v>
      </c>
      <c r="B566" s="61"/>
      <c r="C566" s="61"/>
      <c r="E566" s="61"/>
      <c r="F566" s="9"/>
      <c r="H566">
        <f>B566-E566</f>
        <v>0</v>
      </c>
      <c r="I566">
        <f>C566-F566</f>
        <v>0</v>
      </c>
      <c r="K566">
        <f>STDEV(H565:H590)</f>
        <v>0</v>
      </c>
      <c r="L566">
        <f>STDEV(I565:I590)</f>
        <v>0</v>
      </c>
      <c r="N566">
        <v>563</v>
      </c>
      <c r="O566">
        <v>2892</v>
      </c>
      <c r="P566">
        <v>5733</v>
      </c>
      <c r="Q566">
        <v>376</v>
      </c>
      <c r="R566">
        <v>1403.5</v>
      </c>
      <c r="S566">
        <v>3709</v>
      </c>
      <c r="U566" s="62">
        <f>Seeing_vs_contrast!C573</f>
        <v>0.3499359091741439</v>
      </c>
      <c r="V566">
        <f>Seeing_vs_contrast!D573*180/PI()</f>
        <v>83.02968057530802</v>
      </c>
      <c r="W566">
        <f>V566*Seeing_vs_contrast!$U$24/360</f>
        <v>0.23786273699813765</v>
      </c>
      <c r="X566">
        <f>Seeing_vs_contrast!N573</f>
        <v>0</v>
      </c>
      <c r="Y566" t="e">
        <f>W566/X566*$T$2</f>
        <v>#DIV/0!</v>
      </c>
    </row>
    <row r="567" spans="1:25" ht="12">
      <c r="A567">
        <v>565</v>
      </c>
      <c r="B567" s="9"/>
      <c r="C567" s="61"/>
      <c r="E567" s="61"/>
      <c r="F567" s="9"/>
      <c r="H567">
        <f>B567-E567</f>
        <v>0</v>
      </c>
      <c r="I567">
        <f>C567-F567</f>
        <v>0</v>
      </c>
      <c r="K567">
        <f>STDEV(H566:H591)</f>
        <v>0</v>
      </c>
      <c r="L567">
        <f>STDEV(I566:I591)</f>
        <v>0</v>
      </c>
      <c r="N567">
        <v>564</v>
      </c>
      <c r="O567">
        <v>3339.8</v>
      </c>
      <c r="P567">
        <v>6767</v>
      </c>
      <c r="Q567">
        <v>561</v>
      </c>
      <c r="R567">
        <v>1633.9</v>
      </c>
      <c r="S567">
        <v>4229</v>
      </c>
      <c r="U567" s="62">
        <f>Seeing_vs_contrast!C574</f>
        <v>0.4130501129219313</v>
      </c>
      <c r="V567">
        <f>Seeing_vs_contrast!D574*180/PI()</f>
        <v>76.19202818452001</v>
      </c>
      <c r="W567">
        <f>V567*Seeing_vs_contrast!$U$24/360</f>
        <v>0.21827428740944474</v>
      </c>
      <c r="X567">
        <f>Seeing_vs_contrast!N574</f>
        <v>0</v>
      </c>
      <c r="Y567" t="e">
        <f>W567/X567*$T$2</f>
        <v>#DIV/0!</v>
      </c>
    </row>
    <row r="568" spans="1:25" ht="12">
      <c r="A568">
        <v>566</v>
      </c>
      <c r="B568" s="9"/>
      <c r="C568" s="61"/>
      <c r="E568" s="61"/>
      <c r="F568" s="61"/>
      <c r="H568">
        <f>B568-E568</f>
        <v>0</v>
      </c>
      <c r="I568">
        <f>C568-F568</f>
        <v>0</v>
      </c>
      <c r="K568">
        <f>STDEV(H567:H592)</f>
        <v>0</v>
      </c>
      <c r="L568">
        <f>STDEV(I567:I592)</f>
        <v>0</v>
      </c>
      <c r="N568">
        <v>565</v>
      </c>
      <c r="O568">
        <v>4371.1</v>
      </c>
      <c r="P568">
        <v>8452</v>
      </c>
      <c r="Q568">
        <v>625</v>
      </c>
      <c r="R568">
        <v>2036.5</v>
      </c>
      <c r="S568">
        <v>5534</v>
      </c>
      <c r="U568" s="62">
        <f>Seeing_vs_contrast!C575</f>
        <v>0.5159006287004823</v>
      </c>
      <c r="V568">
        <f>Seeing_vs_contrast!D575*180/PI()</f>
        <v>65.91959049401365</v>
      </c>
      <c r="W568">
        <f>V568*Seeing_vs_contrast!$U$24/360</f>
        <v>0.18884589351732955</v>
      </c>
      <c r="X568">
        <f>Seeing_vs_contrast!N575</f>
        <v>0</v>
      </c>
      <c r="Y568" t="e">
        <f>W568/X568*$T$2</f>
        <v>#DIV/0!</v>
      </c>
    </row>
    <row r="569" spans="1:25" ht="12">
      <c r="A569">
        <v>567</v>
      </c>
      <c r="B569" s="9"/>
      <c r="C569" s="61"/>
      <c r="E569" s="61"/>
      <c r="F569" s="9"/>
      <c r="H569">
        <f>B569-E569</f>
        <v>0</v>
      </c>
      <c r="I569">
        <f>C569-F569</f>
        <v>0</v>
      </c>
      <c r="K569">
        <f>STDEV(H568:H593)</f>
        <v>0</v>
      </c>
      <c r="L569">
        <f>STDEV(I568:I593)</f>
        <v>0</v>
      </c>
      <c r="N569">
        <v>566</v>
      </c>
      <c r="O569">
        <v>3200.1</v>
      </c>
      <c r="P569">
        <v>6314</v>
      </c>
      <c r="Q569">
        <v>494</v>
      </c>
      <c r="R569">
        <v>1502.3</v>
      </c>
      <c r="S569">
        <v>3970</v>
      </c>
      <c r="U569" s="62">
        <f>Seeing_vs_contrast!C576</f>
        <v>0.3853994994811695</v>
      </c>
      <c r="V569">
        <f>Seeing_vs_contrast!D576*180/PI()</f>
        <v>79.12108693971174</v>
      </c>
      <c r="W569">
        <f>V569*Seeing_vs_contrast!$U$24/360</f>
        <v>0.22666543052249505</v>
      </c>
      <c r="X569">
        <f>Seeing_vs_contrast!N576</f>
        <v>0</v>
      </c>
      <c r="Y569" t="e">
        <f>W569/X569*$T$2</f>
        <v>#DIV/0!</v>
      </c>
    </row>
    <row r="570" spans="1:25" ht="12">
      <c r="A570">
        <v>568</v>
      </c>
      <c r="B570" s="9"/>
      <c r="C570" s="61"/>
      <c r="E570" s="61"/>
      <c r="F570" s="9"/>
      <c r="H570">
        <f>B570-E570</f>
        <v>0</v>
      </c>
      <c r="I570">
        <f>C570-F570</f>
        <v>0</v>
      </c>
      <c r="K570">
        <f>STDEV(H569:H594)</f>
        <v>0</v>
      </c>
      <c r="L570">
        <f>STDEV(I569:I594)</f>
        <v>0</v>
      </c>
      <c r="N570">
        <v>567</v>
      </c>
      <c r="O570">
        <v>1463.9</v>
      </c>
      <c r="P570">
        <v>2914</v>
      </c>
      <c r="Q570">
        <v>276</v>
      </c>
      <c r="R570">
        <v>681.3</v>
      </c>
      <c r="S570">
        <v>1794</v>
      </c>
      <c r="U570" s="62">
        <f>Seeing_vs_contrast!C577</f>
        <v>0.17786730147103705</v>
      </c>
      <c r="V570">
        <f>Seeing_vs_contrast!D577*180/PI()</f>
        <v>106.47515378736378</v>
      </c>
      <c r="W570">
        <f>V570*Seeing_vs_contrast!$U$24/360</f>
        <v>0.3050291332770915</v>
      </c>
      <c r="X570">
        <f>Seeing_vs_contrast!N577</f>
        <v>0</v>
      </c>
      <c r="Y570" t="e">
        <f>W570/X570*$T$2</f>
        <v>#DIV/0!</v>
      </c>
    </row>
    <row r="571" spans="1:25" ht="12">
      <c r="A571">
        <v>569</v>
      </c>
      <c r="B571" s="9"/>
      <c r="C571" s="61"/>
      <c r="E571" s="61"/>
      <c r="F571" s="61"/>
      <c r="H571">
        <f>B571-E571</f>
        <v>0</v>
      </c>
      <c r="I571">
        <f>C571-F571</f>
        <v>0</v>
      </c>
      <c r="K571">
        <f>STDEV(H570:H595)</f>
        <v>0</v>
      </c>
      <c r="L571">
        <f>STDEV(I570:I595)</f>
        <v>0</v>
      </c>
      <c r="N571">
        <v>568</v>
      </c>
      <c r="O571">
        <v>4112.3</v>
      </c>
      <c r="P571">
        <v>8081</v>
      </c>
      <c r="Q571">
        <v>724</v>
      </c>
      <c r="R571">
        <v>1917.8</v>
      </c>
      <c r="S571">
        <v>5009</v>
      </c>
      <c r="U571" s="62">
        <f>Seeing_vs_contrast!C578</f>
        <v>0.4932552035646707</v>
      </c>
      <c r="V571">
        <f>Seeing_vs_contrast!D578*180/PI()</f>
        <v>68.1183247770585</v>
      </c>
      <c r="W571">
        <f>V571*Seeing_vs_contrast!$U$24/360</f>
        <v>0.1951448091686107</v>
      </c>
      <c r="X571">
        <f>Seeing_vs_contrast!N578</f>
        <v>0</v>
      </c>
      <c r="Y571" t="e">
        <f>W571/X571*$T$2</f>
        <v>#DIV/0!</v>
      </c>
    </row>
    <row r="572" spans="1:25" ht="12">
      <c r="A572">
        <v>570</v>
      </c>
      <c r="B572" s="61"/>
      <c r="C572" s="61"/>
      <c r="E572" s="9"/>
      <c r="F572" s="61"/>
      <c r="H572">
        <f>B572-E572</f>
        <v>0</v>
      </c>
      <c r="I572">
        <f>C572-F572</f>
        <v>0</v>
      </c>
      <c r="K572">
        <f>STDEV(H571:H596)</f>
        <v>0</v>
      </c>
      <c r="L572">
        <f>STDEV(I571:I596)</f>
        <v>0</v>
      </c>
      <c r="N572">
        <v>569</v>
      </c>
      <c r="O572">
        <v>3722.6</v>
      </c>
      <c r="P572">
        <v>7418</v>
      </c>
      <c r="Q572">
        <v>575</v>
      </c>
      <c r="R572">
        <v>1788.6</v>
      </c>
      <c r="S572">
        <v>4709</v>
      </c>
      <c r="U572" s="62">
        <f>Seeing_vs_contrast!C579</f>
        <v>0.4527864249526949</v>
      </c>
      <c r="V572">
        <f>Seeing_vs_contrast!D579*180/PI()</f>
        <v>72.12602154665959</v>
      </c>
      <c r="W572">
        <f>V572*Seeing_vs_contrast!$U$24/360</f>
        <v>0.20662602547669084</v>
      </c>
      <c r="X572">
        <f>Seeing_vs_contrast!N579</f>
        <v>0</v>
      </c>
      <c r="Y572" t="e">
        <f>W572/X572*$T$2</f>
        <v>#DIV/0!</v>
      </c>
    </row>
    <row r="573" spans="1:25" ht="12">
      <c r="A573">
        <v>571</v>
      </c>
      <c r="B573" s="9"/>
      <c r="C573" s="61"/>
      <c r="E573" s="61"/>
      <c r="F573" s="9"/>
      <c r="H573">
        <f>B573-E573</f>
        <v>0</v>
      </c>
      <c r="I573">
        <f>C573-F573</f>
        <v>0</v>
      </c>
      <c r="K573">
        <f>STDEV(H572:H597)</f>
        <v>0</v>
      </c>
      <c r="L573">
        <f>STDEV(I572:I597)</f>
        <v>0</v>
      </c>
      <c r="N573">
        <v>570</v>
      </c>
      <c r="O573">
        <v>4617.5</v>
      </c>
      <c r="P573">
        <v>8959</v>
      </c>
      <c r="Q573">
        <v>690</v>
      </c>
      <c r="R573">
        <v>2155.1</v>
      </c>
      <c r="S573">
        <v>5805</v>
      </c>
      <c r="U573" s="62">
        <f>Seeing_vs_contrast!C580</f>
        <v>0.546847341756699</v>
      </c>
      <c r="V573">
        <f>Seeing_vs_contrast!D580*180/PI()</f>
        <v>62.951642307743924</v>
      </c>
      <c r="W573">
        <f>V573*Seeing_vs_contrast!$U$24/360</f>
        <v>0.18034334028620558</v>
      </c>
      <c r="X573">
        <f>Seeing_vs_contrast!N580</f>
        <v>0</v>
      </c>
      <c r="Y573" t="e">
        <f>W573/X573*$T$2</f>
        <v>#DIV/0!</v>
      </c>
    </row>
    <row r="574" spans="1:25" ht="12">
      <c r="A574">
        <v>572</v>
      </c>
      <c r="B574" s="9"/>
      <c r="C574" s="61"/>
      <c r="E574" s="61"/>
      <c r="F574" s="61"/>
      <c r="H574">
        <f>B574-E574</f>
        <v>0</v>
      </c>
      <c r="I574">
        <f>C574-F574</f>
        <v>0</v>
      </c>
      <c r="K574">
        <f>STDEV(H573:H598)</f>
        <v>0</v>
      </c>
      <c r="L574">
        <f>STDEV(I573:I598)</f>
        <v>0</v>
      </c>
      <c r="N574">
        <v>571</v>
      </c>
      <c r="O574">
        <v>3320.6</v>
      </c>
      <c r="P574">
        <v>6588</v>
      </c>
      <c r="Q574">
        <v>336</v>
      </c>
      <c r="R574">
        <v>1654.1</v>
      </c>
      <c r="S574">
        <v>4336</v>
      </c>
      <c r="U574" s="62">
        <f>Seeing_vs_contrast!C581</f>
        <v>0.40212415308551547</v>
      </c>
      <c r="V574">
        <f>Seeing_vs_contrast!D581*180/PI()</f>
        <v>77.33845356067525</v>
      </c>
      <c r="W574">
        <f>V574*Seeing_vs_contrast!$U$24/360</f>
        <v>0.22155855727350948</v>
      </c>
      <c r="X574">
        <f>Seeing_vs_contrast!N581</f>
        <v>0</v>
      </c>
      <c r="Y574" t="e">
        <f>W574/X574*$T$2</f>
        <v>#DIV/0!</v>
      </c>
    </row>
    <row r="575" spans="1:25" ht="12">
      <c r="A575">
        <v>573</v>
      </c>
      <c r="B575" s="9"/>
      <c r="C575" s="61"/>
      <c r="E575" s="61"/>
      <c r="F575" s="9"/>
      <c r="H575">
        <f>B575-E575</f>
        <v>0</v>
      </c>
      <c r="I575">
        <f>C575-F575</f>
        <v>0</v>
      </c>
      <c r="K575">
        <f>STDEV(H574:H599)</f>
        <v>0</v>
      </c>
      <c r="L575">
        <f>STDEV(I574:I599)</f>
        <v>0</v>
      </c>
      <c r="N575">
        <v>572</v>
      </c>
      <c r="O575">
        <v>864.5</v>
      </c>
      <c r="P575">
        <v>1617</v>
      </c>
      <c r="Q575">
        <v>130</v>
      </c>
      <c r="R575">
        <v>392.4</v>
      </c>
      <c r="S575">
        <v>1080</v>
      </c>
      <c r="U575" s="62">
        <f>Seeing_vs_contrast!C582</f>
        <v>0.09869987181834829</v>
      </c>
      <c r="V575">
        <f>Seeing_vs_contrast!D582*180/PI()</f>
        <v>123.30370258501638</v>
      </c>
      <c r="W575">
        <f>V575*Seeing_vs_contrast!$U$24/360</f>
        <v>0.35323941963470007</v>
      </c>
      <c r="X575">
        <f>Seeing_vs_contrast!N582</f>
        <v>0</v>
      </c>
      <c r="Y575" t="e">
        <f>W575/X575*$T$2</f>
        <v>#DIV/0!</v>
      </c>
    </row>
    <row r="576" spans="1:25" ht="12">
      <c r="A576">
        <v>574</v>
      </c>
      <c r="B576" s="9"/>
      <c r="C576" s="61"/>
      <c r="E576" s="61"/>
      <c r="F576" s="61"/>
      <c r="H576">
        <f>B576-E576</f>
        <v>0</v>
      </c>
      <c r="I576">
        <f>C576-F576</f>
        <v>0</v>
      </c>
      <c r="K576">
        <f>STDEV(H575:H600)</f>
        <v>0</v>
      </c>
      <c r="L576">
        <f>STDEV(I575:I600)</f>
        <v>0</v>
      </c>
      <c r="N576">
        <v>573</v>
      </c>
      <c r="O576">
        <v>5376</v>
      </c>
      <c r="P576">
        <v>10311</v>
      </c>
      <c r="Q576">
        <v>774</v>
      </c>
      <c r="R576">
        <v>2483</v>
      </c>
      <c r="S576">
        <v>6798</v>
      </c>
      <c r="U576" s="62">
        <f>Seeing_vs_contrast!C583</f>
        <v>0.6293719099066105</v>
      </c>
      <c r="V576">
        <f>Seeing_vs_contrast!D583*180/PI()</f>
        <v>55.13705518881053</v>
      </c>
      <c r="W576">
        <f>V576*Seeing_vs_contrast!$U$24/360</f>
        <v>0.1579561762294445</v>
      </c>
      <c r="X576">
        <f>Seeing_vs_contrast!N583</f>
        <v>0</v>
      </c>
      <c r="Y576" t="e">
        <f>W576/X576*$T$2</f>
        <v>#DIV/0!</v>
      </c>
    </row>
    <row r="577" spans="1:25" ht="12">
      <c r="A577">
        <v>575</v>
      </c>
      <c r="B577" s="9"/>
      <c r="C577" s="61"/>
      <c r="E577" s="61"/>
      <c r="F577" s="61"/>
      <c r="H577">
        <f>B577-E577</f>
        <v>0</v>
      </c>
      <c r="I577">
        <f>C577-F577</f>
        <v>0</v>
      </c>
      <c r="K577">
        <f>STDEV(H576:H601)</f>
        <v>0</v>
      </c>
      <c r="L577">
        <f>STDEV(I576:I601)</f>
        <v>0</v>
      </c>
      <c r="N577">
        <v>574</v>
      </c>
      <c r="O577">
        <v>5589.5</v>
      </c>
      <c r="P577">
        <v>10692</v>
      </c>
      <c r="Q577">
        <v>819</v>
      </c>
      <c r="R577">
        <v>2570.2</v>
      </c>
      <c r="S577">
        <v>6978</v>
      </c>
      <c r="U577" s="62">
        <f>Seeing_vs_contrast!C584</f>
        <v>0.6526277238600989</v>
      </c>
      <c r="V577">
        <f>Seeing_vs_contrast!D584*180/PI()</f>
        <v>52.93264402799048</v>
      </c>
      <c r="W577">
        <f>V577*Seeing_vs_contrast!$U$24/360</f>
        <v>0.15164099750602023</v>
      </c>
      <c r="X577">
        <f>Seeing_vs_contrast!N584</f>
        <v>0</v>
      </c>
      <c r="Y577" t="e">
        <f>W577/X577*$T$2</f>
        <v>#DIV/0!</v>
      </c>
    </row>
    <row r="578" spans="1:25" ht="12">
      <c r="A578">
        <v>576</v>
      </c>
      <c r="B578" s="9"/>
      <c r="C578" s="61"/>
      <c r="E578" s="61"/>
      <c r="F578" s="61"/>
      <c r="H578">
        <f>B578-E578</f>
        <v>0</v>
      </c>
      <c r="I578">
        <f>C578-F578</f>
        <v>0</v>
      </c>
      <c r="K578">
        <f>STDEV(H577:H602)</f>
        <v>0</v>
      </c>
      <c r="L578">
        <f>STDEV(I577:I602)</f>
        <v>0</v>
      </c>
      <c r="N578">
        <v>575</v>
      </c>
      <c r="O578">
        <v>4030.1</v>
      </c>
      <c r="P578">
        <v>7876</v>
      </c>
      <c r="Q578">
        <v>554</v>
      </c>
      <c r="R578">
        <v>1907.7</v>
      </c>
      <c r="S578">
        <v>5118</v>
      </c>
      <c r="U578" s="62">
        <f>Seeing_vs_contrast!C585</f>
        <v>0.48074223280229506</v>
      </c>
      <c r="V578">
        <f>Seeing_vs_contrast!D585*180/PI()</f>
        <v>69.34560297127985</v>
      </c>
      <c r="W578">
        <f>V578*Seeing_vs_contrast!$U$24/360</f>
        <v>0.19866070551209775</v>
      </c>
      <c r="X578">
        <f>Seeing_vs_contrast!N585</f>
        <v>0</v>
      </c>
      <c r="Y578" t="e">
        <f>W578/X578*$T$2</f>
        <v>#DIV/0!</v>
      </c>
    </row>
    <row r="579" spans="1:25" ht="12">
      <c r="A579">
        <v>577</v>
      </c>
      <c r="B579" s="9"/>
      <c r="C579" s="61"/>
      <c r="E579" s="9"/>
      <c r="F579" s="61"/>
      <c r="H579">
        <f>B579-E579</f>
        <v>0</v>
      </c>
      <c r="I579">
        <f>C579-F579</f>
        <v>0</v>
      </c>
      <c r="K579">
        <f>STDEV(H578:H603)</f>
        <v>0</v>
      </c>
      <c r="L579">
        <f>STDEV(I578:I603)</f>
        <v>0</v>
      </c>
      <c r="N579">
        <v>576</v>
      </c>
      <c r="O579">
        <v>1838.2</v>
      </c>
      <c r="P579">
        <v>3644</v>
      </c>
      <c r="Q579">
        <v>325</v>
      </c>
      <c r="R579">
        <v>869.1</v>
      </c>
      <c r="S579">
        <v>2301</v>
      </c>
      <c r="U579" s="62">
        <f>Seeing_vs_contrast!C586</f>
        <v>0.22242568516144784</v>
      </c>
      <c r="V579">
        <f>Seeing_vs_contrast!D586*180/PI()</f>
        <v>99.34375190975246</v>
      </c>
      <c r="W579">
        <f>V579*Seeing_vs_contrast!$U$24/360</f>
        <v>0.28459915260645957</v>
      </c>
      <c r="X579">
        <f>Seeing_vs_contrast!N586</f>
        <v>0</v>
      </c>
      <c r="Y579" t="e">
        <f>W579/X579*$T$2</f>
        <v>#DIV/0!</v>
      </c>
    </row>
    <row r="580" spans="1:25" ht="12">
      <c r="A580">
        <v>578</v>
      </c>
      <c r="B580" s="9"/>
      <c r="C580" s="61"/>
      <c r="E580" s="61"/>
      <c r="F580" s="9"/>
      <c r="H580">
        <f>B580-E580</f>
        <v>0</v>
      </c>
      <c r="I580">
        <f>C580-F580</f>
        <v>0</v>
      </c>
      <c r="K580">
        <f>STDEV(H579:H604)</f>
        <v>0</v>
      </c>
      <c r="L580">
        <f>STDEV(I579:I604)</f>
        <v>0</v>
      </c>
      <c r="N580">
        <v>577</v>
      </c>
      <c r="O580">
        <v>2779.7</v>
      </c>
      <c r="P580">
        <v>5649</v>
      </c>
      <c r="Q580">
        <v>441</v>
      </c>
      <c r="R580">
        <v>1368.3</v>
      </c>
      <c r="S580">
        <v>3505</v>
      </c>
      <c r="U580" s="62">
        <f>Seeing_vs_contrast!C587</f>
        <v>0.3448086431056583</v>
      </c>
      <c r="V580">
        <f>Seeing_vs_contrast!D587*180/PI()</f>
        <v>83.61123745315484</v>
      </c>
      <c r="W580">
        <f>V580*Seeing_vs_contrast!$U$24/360</f>
        <v>0.23952877629548588</v>
      </c>
      <c r="X580">
        <f>Seeing_vs_contrast!N587</f>
        <v>0</v>
      </c>
      <c r="Y580" t="e">
        <f>W580/X580*$T$2</f>
        <v>#DIV/0!</v>
      </c>
    </row>
    <row r="581" spans="1:25" ht="12">
      <c r="A581">
        <v>579</v>
      </c>
      <c r="B581" s="9"/>
      <c r="C581" s="61"/>
      <c r="E581" s="61"/>
      <c r="F581" s="9"/>
      <c r="H581">
        <f>B581-E581</f>
        <v>0</v>
      </c>
      <c r="I581">
        <f>C581-F581</f>
        <v>0</v>
      </c>
      <c r="K581">
        <f>STDEV(H580:H605)</f>
        <v>0</v>
      </c>
      <c r="L581">
        <f>STDEV(I580:I605)</f>
        <v>0</v>
      </c>
      <c r="N581">
        <v>578</v>
      </c>
      <c r="O581">
        <v>4533.9</v>
      </c>
      <c r="P581">
        <v>8743</v>
      </c>
      <c r="Q581">
        <v>723</v>
      </c>
      <c r="R581">
        <v>2072.3</v>
      </c>
      <c r="S581">
        <v>5664</v>
      </c>
      <c r="U581" s="62">
        <f>Seeing_vs_contrast!C588</f>
        <v>0.5336629432948788</v>
      </c>
      <c r="V581">
        <f>Seeing_vs_contrast!D588*180/PI()</f>
        <v>64.21171684131934</v>
      </c>
      <c r="W581">
        <f>V581*Seeing_vs_contrast!$U$24/360</f>
        <v>0.18395319130937132</v>
      </c>
      <c r="X581">
        <f>Seeing_vs_contrast!N588</f>
        <v>0</v>
      </c>
      <c r="Y581" t="e">
        <f>W581/X581*$T$2</f>
        <v>#DIV/0!</v>
      </c>
    </row>
    <row r="582" spans="1:25" ht="12">
      <c r="A582">
        <v>580</v>
      </c>
      <c r="B582" s="9"/>
      <c r="C582" s="61"/>
      <c r="E582" s="61"/>
      <c r="F582" s="9"/>
      <c r="H582">
        <f>B582-E582</f>
        <v>0</v>
      </c>
      <c r="I582">
        <f>C582-F582</f>
        <v>0</v>
      </c>
      <c r="K582">
        <f>STDEV(H581:H606)</f>
        <v>0</v>
      </c>
      <c r="L582">
        <f>STDEV(I581:I606)</f>
        <v>0</v>
      </c>
      <c r="N582">
        <v>579</v>
      </c>
      <c r="O582">
        <v>4606.2</v>
      </c>
      <c r="P582">
        <v>8907</v>
      </c>
      <c r="Q582">
        <v>734</v>
      </c>
      <c r="R582">
        <v>2114.2</v>
      </c>
      <c r="S582">
        <v>5745</v>
      </c>
      <c r="U582" s="62">
        <f>Seeing_vs_contrast!C589</f>
        <v>0.5436733199047793</v>
      </c>
      <c r="V582">
        <f>Seeing_vs_contrast!D589*180/PI()</f>
        <v>63.254474535964576</v>
      </c>
      <c r="W582">
        <f>V582*Seeing_vs_contrast!$U$24/360</f>
        <v>0.18121089153001022</v>
      </c>
      <c r="X582">
        <f>Seeing_vs_contrast!N589</f>
        <v>0</v>
      </c>
      <c r="Y582" t="e">
        <f>W582/X582*$T$2</f>
        <v>#DIV/0!</v>
      </c>
    </row>
    <row r="583" spans="1:25" ht="12">
      <c r="A583">
        <v>581</v>
      </c>
      <c r="B583" s="9"/>
      <c r="C583" s="61"/>
      <c r="E583" s="61"/>
      <c r="F583" s="9"/>
      <c r="H583">
        <f>B583-E583</f>
        <v>0</v>
      </c>
      <c r="I583">
        <f>C583-F583</f>
        <v>0</v>
      </c>
      <c r="K583">
        <f>STDEV(H582:H607)</f>
        <v>0</v>
      </c>
      <c r="L583">
        <f>STDEV(I582:I607)</f>
        <v>0</v>
      </c>
      <c r="N583">
        <v>580</v>
      </c>
      <c r="O583">
        <v>831.1</v>
      </c>
      <c r="P583">
        <v>1547</v>
      </c>
      <c r="Q583">
        <v>141</v>
      </c>
      <c r="R583">
        <v>365.2</v>
      </c>
      <c r="S583">
        <v>1042</v>
      </c>
      <c r="U583" s="62">
        <f>Seeing_vs_contrast!C590</f>
        <v>0.09442715009461027</v>
      </c>
      <c r="V583">
        <f>Seeing_vs_contrast!D590*180/PI()</f>
        <v>124.47636048796879</v>
      </c>
      <c r="W583">
        <f>V583*Seeing_vs_contrast!$U$24/360</f>
        <v>0.3565988402229289</v>
      </c>
      <c r="X583">
        <f>Seeing_vs_contrast!N590</f>
        <v>0</v>
      </c>
      <c r="Y583" t="e">
        <f>W583/X583*$T$2</f>
        <v>#DIV/0!</v>
      </c>
    </row>
    <row r="584" spans="1:25" ht="12">
      <c r="A584">
        <v>582</v>
      </c>
      <c r="B584" s="9"/>
      <c r="C584" s="61"/>
      <c r="E584" s="9"/>
      <c r="F584" s="9"/>
      <c r="H584">
        <f>B584-E584</f>
        <v>0</v>
      </c>
      <c r="I584">
        <f>C584-F584</f>
        <v>0</v>
      </c>
      <c r="K584">
        <f>STDEV(H583:H608)</f>
        <v>0</v>
      </c>
      <c r="L584">
        <f>STDEV(I583:I608)</f>
        <v>0</v>
      </c>
      <c r="N584">
        <v>581</v>
      </c>
      <c r="O584">
        <v>3552.6</v>
      </c>
      <c r="P584">
        <v>7076</v>
      </c>
      <c r="Q584">
        <v>562</v>
      </c>
      <c r="R584">
        <v>1692.8</v>
      </c>
      <c r="S584">
        <v>4437</v>
      </c>
      <c r="U584" s="62">
        <f>Seeing_vs_contrast!C591</f>
        <v>0.43191112738814624</v>
      </c>
      <c r="V584">
        <f>Seeing_vs_contrast!D591*180/PI()</f>
        <v>74.2432792763428</v>
      </c>
      <c r="W584">
        <f>V584*Seeing_vs_contrast!$U$24/360</f>
        <v>0.2126915277768729</v>
      </c>
      <c r="X584">
        <f>Seeing_vs_contrast!N591</f>
        <v>0</v>
      </c>
      <c r="Y584" t="e">
        <f>W584/X584*$T$2</f>
        <v>#DIV/0!</v>
      </c>
    </row>
    <row r="585" spans="1:25" ht="12">
      <c r="A585">
        <v>583</v>
      </c>
      <c r="B585" s="9"/>
      <c r="C585" s="61"/>
      <c r="E585" s="61"/>
      <c r="F585" s="61"/>
      <c r="H585">
        <f>B585-E585</f>
        <v>0</v>
      </c>
      <c r="I585">
        <f>C585-F585</f>
        <v>0</v>
      </c>
      <c r="K585">
        <f>STDEV(H584:H609)</f>
        <v>0</v>
      </c>
      <c r="L585">
        <f>STDEV(I584:I609)</f>
        <v>0</v>
      </c>
      <c r="N585">
        <v>582</v>
      </c>
      <c r="O585">
        <v>3628.2</v>
      </c>
      <c r="P585">
        <v>7219</v>
      </c>
      <c r="Q585">
        <v>625</v>
      </c>
      <c r="R585">
        <v>1716.9</v>
      </c>
      <c r="S585">
        <v>4521</v>
      </c>
      <c r="U585" s="62">
        <f>Seeing_vs_contrast!C592</f>
        <v>0.44063968748092536</v>
      </c>
      <c r="V585">
        <f>Seeing_vs_contrast!D592*180/PI()</f>
        <v>73.35326817761434</v>
      </c>
      <c r="W585">
        <f>V585*Seeing_vs_contrast!$U$24/360</f>
        <v>0.21014183139799478</v>
      </c>
      <c r="X585">
        <f>Seeing_vs_contrast!N592</f>
        <v>0</v>
      </c>
      <c r="Y585" t="e">
        <f>W585/X585*$T$2</f>
        <v>#DIV/0!</v>
      </c>
    </row>
    <row r="586" spans="1:25" ht="12">
      <c r="A586">
        <v>584</v>
      </c>
      <c r="B586" s="9"/>
      <c r="C586" s="61"/>
      <c r="E586" s="61"/>
      <c r="F586" s="61"/>
      <c r="H586">
        <f>B586-E586</f>
        <v>0</v>
      </c>
      <c r="I586">
        <f>C586-F586</f>
        <v>0</v>
      </c>
      <c r="K586">
        <f>STDEV(H585:H610)</f>
        <v>0</v>
      </c>
      <c r="L586">
        <f>STDEV(I585:I610)</f>
        <v>0</v>
      </c>
      <c r="N586">
        <v>583</v>
      </c>
      <c r="O586">
        <v>2854.4</v>
      </c>
      <c r="P586">
        <v>5830</v>
      </c>
      <c r="Q586">
        <v>437</v>
      </c>
      <c r="R586">
        <v>1398.9</v>
      </c>
      <c r="S586">
        <v>3537</v>
      </c>
      <c r="U586" s="62">
        <f>Seeing_vs_contrast!C593</f>
        <v>0.3558566807056095</v>
      </c>
      <c r="V586">
        <f>Seeing_vs_contrast!D593*180/PI()</f>
        <v>82.36364308161019</v>
      </c>
      <c r="W586">
        <f>V586*Seeing_vs_contrast!$U$24/360</f>
        <v>0.23595467833650455</v>
      </c>
      <c r="X586">
        <f>Seeing_vs_contrast!N593</f>
        <v>0</v>
      </c>
      <c r="Y586" t="e">
        <f>W586/X586*$T$2</f>
        <v>#DIV/0!</v>
      </c>
    </row>
    <row r="587" spans="1:25" ht="12">
      <c r="A587">
        <v>585</v>
      </c>
      <c r="B587" s="9"/>
      <c r="C587" s="61"/>
      <c r="E587" s="61"/>
      <c r="F587" s="61"/>
      <c r="H587">
        <f>B587-E587</f>
        <v>0</v>
      </c>
      <c r="I587">
        <f>C587-F587</f>
        <v>0</v>
      </c>
      <c r="K587">
        <f>STDEV(H586:H611)</f>
        <v>0</v>
      </c>
      <c r="L587">
        <f>STDEV(I586:I611)</f>
        <v>0</v>
      </c>
      <c r="N587">
        <v>584</v>
      </c>
      <c r="O587">
        <v>5043.8</v>
      </c>
      <c r="P587">
        <v>10002</v>
      </c>
      <c r="Q587">
        <v>798</v>
      </c>
      <c r="R587">
        <v>2404.2</v>
      </c>
      <c r="S587">
        <v>6260</v>
      </c>
      <c r="U587" s="62">
        <f>Seeing_vs_contrast!C594</f>
        <v>0.6105108954403955</v>
      </c>
      <c r="V587">
        <f>Seeing_vs_contrast!D594*180/PI()</f>
        <v>56.9197820526383</v>
      </c>
      <c r="W587">
        <f>V587*Seeing_vs_contrast!$U$24/360</f>
        <v>0.1630633172928811</v>
      </c>
      <c r="X587">
        <f>Seeing_vs_contrast!N594</f>
        <v>0</v>
      </c>
      <c r="Y587" t="e">
        <f>W587/X587*$T$2</f>
        <v>#DIV/0!</v>
      </c>
    </row>
    <row r="588" spans="1:25" ht="12">
      <c r="A588">
        <v>586</v>
      </c>
      <c r="B588" s="9"/>
      <c r="C588" s="61"/>
      <c r="E588" s="61"/>
      <c r="F588" s="61"/>
      <c r="H588">
        <f>B588-E588</f>
        <v>0</v>
      </c>
      <c r="I588">
        <f>C588-F588</f>
        <v>0</v>
      </c>
      <c r="K588">
        <f>STDEV(H587:H612)</f>
        <v>0</v>
      </c>
      <c r="L588">
        <f>STDEV(I587:I612)</f>
        <v>0</v>
      </c>
      <c r="N588">
        <v>585</v>
      </c>
      <c r="O588">
        <v>3123.9</v>
      </c>
      <c r="P588">
        <v>6195</v>
      </c>
      <c r="Q588">
        <v>525</v>
      </c>
      <c r="R588">
        <v>1467.2</v>
      </c>
      <c r="S588">
        <v>3866</v>
      </c>
      <c r="U588" s="62">
        <f>Seeing_vs_contrast!C595</f>
        <v>0.3781358725508149</v>
      </c>
      <c r="V588">
        <f>Seeing_vs_contrast!D595*180/PI()</f>
        <v>79.90662983146194</v>
      </c>
      <c r="W588">
        <f>V588*Seeing_vs_contrast!$U$24/360</f>
        <v>0.22891584725259023</v>
      </c>
      <c r="X588">
        <f>Seeing_vs_contrast!N595</f>
        <v>0</v>
      </c>
      <c r="Y588" t="e">
        <f>W588/X588*$T$2</f>
        <v>#DIV/0!</v>
      </c>
    </row>
    <row r="589" spans="1:25" ht="12">
      <c r="A589">
        <v>587</v>
      </c>
      <c r="B589" s="9"/>
      <c r="C589" s="61"/>
      <c r="E589" s="61"/>
      <c r="F589" s="61"/>
      <c r="H589">
        <f>B589-E589</f>
        <v>0</v>
      </c>
      <c r="I589">
        <f>C589-F589</f>
        <v>0</v>
      </c>
      <c r="K589">
        <f>STDEV(H588:H613)</f>
        <v>0</v>
      </c>
      <c r="L589">
        <f>STDEV(I588:I613)</f>
        <v>0</v>
      </c>
      <c r="N589">
        <v>586</v>
      </c>
      <c r="O589">
        <v>3947.6</v>
      </c>
      <c r="P589">
        <v>7792</v>
      </c>
      <c r="Q589">
        <v>650</v>
      </c>
      <c r="R589">
        <v>1852.1</v>
      </c>
      <c r="S589">
        <v>4817</v>
      </c>
      <c r="U589" s="62">
        <f>Seeing_vs_contrast!C596</f>
        <v>0.47561496673380943</v>
      </c>
      <c r="V589">
        <f>Seeing_vs_contrast!D596*180/PI()</f>
        <v>69.85136400716033</v>
      </c>
      <c r="W589">
        <f>V589*Seeing_vs_contrast!$U$24/360</f>
        <v>0.20010960551301288</v>
      </c>
      <c r="X589">
        <f>Seeing_vs_contrast!N596</f>
        <v>0</v>
      </c>
      <c r="Y589" t="e">
        <f>W589/X589*$T$2</f>
        <v>#DIV/0!</v>
      </c>
    </row>
    <row r="590" spans="1:25" ht="12">
      <c r="A590">
        <v>588</v>
      </c>
      <c r="B590" s="9"/>
      <c r="C590" s="61"/>
      <c r="E590" s="61"/>
      <c r="F590" s="61"/>
      <c r="H590">
        <f>B590-E590</f>
        <v>0</v>
      </c>
      <c r="I590">
        <f>C590-F590</f>
        <v>0</v>
      </c>
      <c r="K590">
        <f>STDEV(H589:H614)</f>
        <v>0</v>
      </c>
      <c r="L590">
        <f>STDEV(I589:I614)</f>
        <v>0</v>
      </c>
      <c r="N590">
        <v>587</v>
      </c>
      <c r="O590">
        <v>2931.9</v>
      </c>
      <c r="P590">
        <v>5935</v>
      </c>
      <c r="Q590">
        <v>429</v>
      </c>
      <c r="R590">
        <v>1434.9</v>
      </c>
      <c r="S590">
        <v>3664</v>
      </c>
      <c r="U590" s="62">
        <f>Seeing_vs_contrast!C597</f>
        <v>0.3622657632912165</v>
      </c>
      <c r="V590">
        <f>Seeing_vs_contrast!D597*180/PI()</f>
        <v>81.64908654184099</v>
      </c>
      <c r="W590">
        <f>V590*Seeing_vs_contrast!$U$24/360</f>
        <v>0.23390762271601157</v>
      </c>
      <c r="X590">
        <f>Seeing_vs_contrast!N597</f>
        <v>0</v>
      </c>
      <c r="Y590" t="e">
        <f>W590/X590*$T$2</f>
        <v>#DIV/0!</v>
      </c>
    </row>
    <row r="591" spans="1:25" ht="12">
      <c r="A591">
        <v>589</v>
      </c>
      <c r="B591" s="9"/>
      <c r="C591" s="61"/>
      <c r="E591" s="61"/>
      <c r="F591" s="61"/>
      <c r="H591">
        <f>B591-E591</f>
        <v>0</v>
      </c>
      <c r="I591">
        <f>C591-F591</f>
        <v>0</v>
      </c>
      <c r="K591">
        <f>STDEV(H590:H615)</f>
        <v>0</v>
      </c>
      <c r="L591">
        <f>STDEV(I590:I615)</f>
        <v>0</v>
      </c>
      <c r="N591">
        <v>588</v>
      </c>
      <c r="O591">
        <v>2896.8</v>
      </c>
      <c r="P591">
        <v>5574</v>
      </c>
      <c r="Q591">
        <v>546</v>
      </c>
      <c r="R591">
        <v>1294.8</v>
      </c>
      <c r="S591">
        <v>3513</v>
      </c>
      <c r="U591" s="62">
        <f>Seeing_vs_contrast!C598</f>
        <v>0.3402307269730819</v>
      </c>
      <c r="V591">
        <f>Seeing_vs_contrast!D598*180/PI()</f>
        <v>84.13437135025305</v>
      </c>
      <c r="W591">
        <f>V591*Seeing_vs_contrast!$U$24/360</f>
        <v>0.2410274459244437</v>
      </c>
      <c r="X591">
        <f>Seeing_vs_contrast!N598</f>
        <v>0</v>
      </c>
      <c r="Y591" t="e">
        <f>W591/X591*$T$2</f>
        <v>#DIV/0!</v>
      </c>
    </row>
    <row r="592" spans="1:25" ht="12">
      <c r="A592">
        <v>590</v>
      </c>
      <c r="B592" s="61"/>
      <c r="C592" s="61"/>
      <c r="E592" s="61"/>
      <c r="F592" s="61"/>
      <c r="H592">
        <f>B592-E592</f>
        <v>0</v>
      </c>
      <c r="I592">
        <f>C592-F592</f>
        <v>0</v>
      </c>
      <c r="K592">
        <f>STDEV(H591:H616)</f>
        <v>0</v>
      </c>
      <c r="L592">
        <f>STDEV(I591:I616)</f>
        <v>0</v>
      </c>
      <c r="N592">
        <v>589</v>
      </c>
      <c r="O592">
        <v>2832</v>
      </c>
      <c r="P592">
        <v>5634</v>
      </c>
      <c r="Q592">
        <v>372</v>
      </c>
      <c r="R592">
        <v>1375.3</v>
      </c>
      <c r="S592">
        <v>3606</v>
      </c>
      <c r="U592" s="62">
        <f>Seeing_vs_contrast!C599</f>
        <v>0.34389305987914304</v>
      </c>
      <c r="V592">
        <f>Seeing_vs_contrast!D599*180/PI()</f>
        <v>83.71556684268937</v>
      </c>
      <c r="W592">
        <f>V592*Seeing_vs_contrast!$U$24/360</f>
        <v>0.23982765826121283</v>
      </c>
      <c r="X592">
        <f>Seeing_vs_contrast!N599</f>
        <v>0</v>
      </c>
      <c r="Y592" t="e">
        <f>W592/X592*$T$2</f>
        <v>#DIV/0!</v>
      </c>
    </row>
    <row r="593" spans="1:25" ht="12">
      <c r="A593">
        <v>591</v>
      </c>
      <c r="B593" s="9"/>
      <c r="C593" s="61"/>
      <c r="E593" s="61"/>
      <c r="F593" s="61"/>
      <c r="H593">
        <f>B593-E593</f>
        <v>0</v>
      </c>
      <c r="I593">
        <f>C593-F593</f>
        <v>0</v>
      </c>
      <c r="K593">
        <f>STDEV(H592:H617)</f>
        <v>0</v>
      </c>
      <c r="L593">
        <f>STDEV(I592:I617)</f>
        <v>0</v>
      </c>
      <c r="N593">
        <v>590</v>
      </c>
      <c r="O593">
        <v>1821.8</v>
      </c>
      <c r="P593">
        <v>3853</v>
      </c>
      <c r="Q593">
        <v>90</v>
      </c>
      <c r="R593">
        <v>1037.1</v>
      </c>
      <c r="S593">
        <v>2531</v>
      </c>
      <c r="U593" s="62">
        <f>Seeing_vs_contrast!C600</f>
        <v>0.23518281145089423</v>
      </c>
      <c r="V593">
        <f>Seeing_vs_contrast!D600*180/PI()</f>
        <v>97.48341529186528</v>
      </c>
      <c r="W593">
        <f>V593*Seeing_vs_contrast!$U$24/360</f>
        <v>0.27926967576634154</v>
      </c>
      <c r="X593">
        <f>Seeing_vs_contrast!N600</f>
        <v>0</v>
      </c>
      <c r="Y593" t="e">
        <f>W593/X593*$T$2</f>
        <v>#DIV/0!</v>
      </c>
    </row>
    <row r="594" spans="1:25" ht="12">
      <c r="A594">
        <v>592</v>
      </c>
      <c r="B594" s="9"/>
      <c r="C594" s="61"/>
      <c r="E594" s="61"/>
      <c r="F594" s="61"/>
      <c r="H594">
        <f>B594-E594</f>
        <v>0</v>
      </c>
      <c r="I594">
        <f>C594-F594</f>
        <v>0</v>
      </c>
      <c r="K594">
        <f>STDEV(H593:H618)</f>
        <v>0</v>
      </c>
      <c r="L594">
        <f>STDEV(I593:I618)</f>
        <v>0</v>
      </c>
      <c r="N594">
        <v>591</v>
      </c>
      <c r="O594">
        <v>1400.6</v>
      </c>
      <c r="P594">
        <v>2920</v>
      </c>
      <c r="Q594">
        <v>249</v>
      </c>
      <c r="R594">
        <v>698.7</v>
      </c>
      <c r="S594">
        <v>1691</v>
      </c>
      <c r="U594" s="62">
        <f>Seeing_vs_contrast!C601</f>
        <v>0.17823353476164316</v>
      </c>
      <c r="V594">
        <f>Seeing_vs_contrast!D601*180/PI()</f>
        <v>106.41171697433163</v>
      </c>
      <c r="W594">
        <f>V594*Seeing_vs_contrast!$U$24/360</f>
        <v>0.30484740002375715</v>
      </c>
      <c r="X594">
        <f>Seeing_vs_contrast!N601</f>
        <v>0</v>
      </c>
      <c r="Y594" t="e">
        <f>W594/X594*$T$2</f>
        <v>#DIV/0!</v>
      </c>
    </row>
    <row r="595" spans="1:25" ht="12">
      <c r="A595">
        <v>593</v>
      </c>
      <c r="B595" s="9"/>
      <c r="C595" s="61"/>
      <c r="E595" s="61"/>
      <c r="F595" s="61"/>
      <c r="H595">
        <f>B595-E595</f>
        <v>0</v>
      </c>
      <c r="I595">
        <f>C595-F595</f>
        <v>0</v>
      </c>
      <c r="K595">
        <f>STDEV(H594:H619)</f>
        <v>0</v>
      </c>
      <c r="L595">
        <f>STDEV(I594:I619)</f>
        <v>0</v>
      </c>
      <c r="N595">
        <v>592</v>
      </c>
      <c r="O595">
        <v>1063.7</v>
      </c>
      <c r="P595">
        <v>2294</v>
      </c>
      <c r="Q595">
        <v>127</v>
      </c>
      <c r="R595">
        <v>563.2</v>
      </c>
      <c r="S595">
        <v>1334</v>
      </c>
      <c r="U595" s="62">
        <f>Seeing_vs_contrast!C602</f>
        <v>0.14002319477507172</v>
      </c>
      <c r="V595">
        <f>Seeing_vs_contrast!D602*180/PI()</f>
        <v>113.61182974847328</v>
      </c>
      <c r="W595">
        <f>V595*Seeing_vs_contrast!$U$24/360</f>
        <v>0.32547422309817836</v>
      </c>
      <c r="X595">
        <f>Seeing_vs_contrast!N602</f>
        <v>0</v>
      </c>
      <c r="Y595" t="e">
        <f>W595/X595*$T$2</f>
        <v>#DIV/0!</v>
      </c>
    </row>
    <row r="596" spans="1:25" ht="12">
      <c r="A596">
        <v>594</v>
      </c>
      <c r="B596" s="9"/>
      <c r="C596" s="61"/>
      <c r="E596" s="61"/>
      <c r="F596" s="61"/>
      <c r="H596">
        <f>B596-E596</f>
        <v>0</v>
      </c>
      <c r="I596">
        <f>C596-F596</f>
        <v>0</v>
      </c>
      <c r="K596">
        <f>STDEV(H595:H620)</f>
        <v>0</v>
      </c>
      <c r="L596">
        <f>STDEV(I595:I620)</f>
        <v>0</v>
      </c>
      <c r="N596">
        <v>593</v>
      </c>
      <c r="O596">
        <v>3043.6</v>
      </c>
      <c r="P596">
        <v>5991</v>
      </c>
      <c r="Q596">
        <v>440</v>
      </c>
      <c r="R596">
        <v>1449.5</v>
      </c>
      <c r="S596">
        <v>3859</v>
      </c>
      <c r="U596" s="62">
        <f>Seeing_vs_contrast!C603</f>
        <v>0.36568394067020693</v>
      </c>
      <c r="V596">
        <f>Seeing_vs_contrast!D603*180/PI()</f>
        <v>81.27061951172432</v>
      </c>
      <c r="W596">
        <f>V596*Seeing_vs_contrast!$U$24/360</f>
        <v>0.23282339352202525</v>
      </c>
      <c r="X596">
        <f>Seeing_vs_contrast!N603</f>
        <v>0</v>
      </c>
      <c r="Y596" t="e">
        <f>W596/X596*$T$2</f>
        <v>#DIV/0!</v>
      </c>
    </row>
    <row r="597" spans="1:25" ht="12">
      <c r="A597">
        <v>595</v>
      </c>
      <c r="B597" s="9"/>
      <c r="C597" s="61"/>
      <c r="E597" s="61"/>
      <c r="F597" s="9"/>
      <c r="H597">
        <f>B597-E597</f>
        <v>0</v>
      </c>
      <c r="I597">
        <f>C597-F597</f>
        <v>0</v>
      </c>
      <c r="K597">
        <f>STDEV(H596:H621)</f>
        <v>0</v>
      </c>
      <c r="L597">
        <f>STDEV(I596:I621)</f>
        <v>0</v>
      </c>
      <c r="N597">
        <v>594</v>
      </c>
      <c r="O597">
        <v>965.7</v>
      </c>
      <c r="P597">
        <v>2120</v>
      </c>
      <c r="Q597">
        <v>65</v>
      </c>
      <c r="R597">
        <v>548</v>
      </c>
      <c r="S597">
        <v>1192</v>
      </c>
      <c r="U597" s="62">
        <f>Seeing_vs_contrast!C604</f>
        <v>0.12940242934749435</v>
      </c>
      <c r="V597">
        <f>Seeing_vs_contrast!D604*180/PI()</f>
        <v>115.86867348315698</v>
      </c>
      <c r="W597">
        <f>V597*Seeing_vs_contrast!$U$24/360</f>
        <v>0.33193961022226914</v>
      </c>
      <c r="X597">
        <f>Seeing_vs_contrast!N604</f>
        <v>0</v>
      </c>
      <c r="Y597" t="e">
        <f>W597/X597*$T$2</f>
        <v>#DIV/0!</v>
      </c>
    </row>
    <row r="598" spans="1:25" ht="12">
      <c r="A598">
        <v>596</v>
      </c>
      <c r="B598" s="9"/>
      <c r="C598" s="61"/>
      <c r="E598" s="9"/>
      <c r="F598" s="9"/>
      <c r="H598">
        <f>B598-E598</f>
        <v>0</v>
      </c>
      <c r="I598">
        <f>C598-F598</f>
        <v>0</v>
      </c>
      <c r="K598">
        <f>STDEV(H597:H622)</f>
        <v>0</v>
      </c>
      <c r="L598">
        <f>STDEV(I597:I622)</f>
        <v>0</v>
      </c>
      <c r="N598">
        <v>595</v>
      </c>
      <c r="O598">
        <v>1468</v>
      </c>
      <c r="P598">
        <v>2676</v>
      </c>
      <c r="Q598">
        <v>289</v>
      </c>
      <c r="R598">
        <v>624.5</v>
      </c>
      <c r="S598">
        <v>1796</v>
      </c>
      <c r="U598" s="62">
        <f>Seeing_vs_contrast!C605</f>
        <v>0.16334004761032778</v>
      </c>
      <c r="V598">
        <f>Seeing_vs_contrast!D605*180/PI()</f>
        <v>109.07049090300738</v>
      </c>
      <c r="W598">
        <f>V598*Seeing_vs_contrast!$U$24/360</f>
        <v>0.31246423341817803</v>
      </c>
      <c r="X598">
        <f>Seeing_vs_contrast!N605</f>
        <v>0</v>
      </c>
      <c r="Y598" t="e">
        <f>W598/X598*$T$2</f>
        <v>#DIV/0!</v>
      </c>
    </row>
    <row r="599" spans="1:25" ht="12">
      <c r="A599">
        <v>597</v>
      </c>
      <c r="B599" s="9"/>
      <c r="C599" s="61"/>
      <c r="E599" s="9"/>
      <c r="F599" s="61"/>
      <c r="H599">
        <f>B599-E599</f>
        <v>0</v>
      </c>
      <c r="I599">
        <f>C599-F599</f>
        <v>0</v>
      </c>
      <c r="K599">
        <f>STDEV(H598:H623)</f>
        <v>0</v>
      </c>
      <c r="L599">
        <f>STDEV(I598:I623)</f>
        <v>0</v>
      </c>
      <c r="N599">
        <v>596</v>
      </c>
      <c r="O599">
        <v>2696</v>
      </c>
      <c r="P599">
        <v>5577</v>
      </c>
      <c r="Q599">
        <v>381</v>
      </c>
      <c r="R599">
        <v>1370.2</v>
      </c>
      <c r="S599">
        <v>3331</v>
      </c>
      <c r="U599" s="62">
        <f>Seeing_vs_contrast!C606</f>
        <v>0.3404138436183849</v>
      </c>
      <c r="V599">
        <f>Seeing_vs_contrast!D606*180/PI()</f>
        <v>84.11337405029835</v>
      </c>
      <c r="W599">
        <f>V599*Seeing_vs_contrast!$U$24/360</f>
        <v>0.24096729303451095</v>
      </c>
      <c r="X599">
        <f>Seeing_vs_contrast!N606</f>
        <v>0</v>
      </c>
      <c r="Y599" t="e">
        <f>W599/X599*$T$2</f>
        <v>#DIV/0!</v>
      </c>
    </row>
    <row r="600" spans="1:25" ht="12">
      <c r="A600">
        <v>598</v>
      </c>
      <c r="B600" s="9"/>
      <c r="C600" s="61"/>
      <c r="E600" s="61"/>
      <c r="F600" s="9"/>
      <c r="H600">
        <f>B600-E600</f>
        <v>0</v>
      </c>
      <c r="I600">
        <f>C600-F600</f>
        <v>0</v>
      </c>
      <c r="K600">
        <f>STDEV(H599:H624)</f>
        <v>0</v>
      </c>
      <c r="L600">
        <f>STDEV(I599:I624)</f>
        <v>0</v>
      </c>
      <c r="N600">
        <v>597</v>
      </c>
      <c r="O600">
        <v>4022.7</v>
      </c>
      <c r="P600">
        <v>7751</v>
      </c>
      <c r="Q600">
        <v>621</v>
      </c>
      <c r="R600">
        <v>1845</v>
      </c>
      <c r="S600">
        <v>5064</v>
      </c>
      <c r="U600" s="62">
        <f>Seeing_vs_contrast!C607</f>
        <v>0.4731123725813343</v>
      </c>
      <c r="V600">
        <f>Seeing_vs_contrast!D607*180/PI()</f>
        <v>70.09886768190329</v>
      </c>
      <c r="W600">
        <f>V600*Seeing_vs_contrast!$U$24/360</f>
        <v>0.20081865197788587</v>
      </c>
      <c r="X600">
        <f>Seeing_vs_contrast!N607</f>
        <v>0</v>
      </c>
      <c r="Y600" t="e">
        <f>W600/X600*$T$2</f>
        <v>#DIV/0!</v>
      </c>
    </row>
    <row r="601" spans="1:25" ht="12">
      <c r="A601">
        <v>599</v>
      </c>
      <c r="B601" s="9"/>
      <c r="C601" s="61"/>
      <c r="E601" s="9"/>
      <c r="F601" s="9"/>
      <c r="H601">
        <f>B601-E601</f>
        <v>0</v>
      </c>
      <c r="I601">
        <f>C601-F601</f>
        <v>0</v>
      </c>
      <c r="K601">
        <f>STDEV(H600:H625)</f>
        <v>0</v>
      </c>
      <c r="L601">
        <f>STDEV(I600:I625)</f>
        <v>0</v>
      </c>
      <c r="N601">
        <v>598</v>
      </c>
      <c r="O601">
        <v>3101.5</v>
      </c>
      <c r="P601">
        <v>6174</v>
      </c>
      <c r="Q601">
        <v>537</v>
      </c>
      <c r="R601">
        <v>1467.1</v>
      </c>
      <c r="S601">
        <v>3880</v>
      </c>
      <c r="U601" s="62">
        <f>Seeing_vs_contrast!C608</f>
        <v>0.3768540560336935</v>
      </c>
      <c r="V601">
        <f>Seeing_vs_contrast!D608*180/PI()</f>
        <v>80.04600935269801</v>
      </c>
      <c r="W601">
        <f>V601*Seeing_vs_contrast!$U$24/360</f>
        <v>0.22931514054353133</v>
      </c>
      <c r="X601">
        <f>Seeing_vs_contrast!N608</f>
        <v>0</v>
      </c>
      <c r="Y601" t="e">
        <f>W601/X601*$T$2</f>
        <v>#DIV/0!</v>
      </c>
    </row>
    <row r="602" spans="1:25" ht="12">
      <c r="A602">
        <v>600</v>
      </c>
      <c r="B602" s="9"/>
      <c r="C602" s="61"/>
      <c r="E602" s="9"/>
      <c r="F602" s="61"/>
      <c r="H602">
        <f>B602-E602</f>
        <v>0</v>
      </c>
      <c r="I602">
        <f>C602-F602</f>
        <v>0</v>
      </c>
      <c r="K602">
        <f>STDEV(H601:H626)</f>
        <v>0</v>
      </c>
      <c r="L602">
        <f>STDEV(I601:I626)</f>
        <v>0</v>
      </c>
      <c r="N602">
        <v>599</v>
      </c>
      <c r="O602">
        <v>3002</v>
      </c>
      <c r="P602">
        <v>6079</v>
      </c>
      <c r="Q602">
        <v>428</v>
      </c>
      <c r="R602">
        <v>1487.6</v>
      </c>
      <c r="S602">
        <v>3764</v>
      </c>
      <c r="U602" s="62">
        <f>Seeing_vs_contrast!C609</f>
        <v>0.3710553622657633</v>
      </c>
      <c r="V602">
        <f>Seeing_vs_contrast!D609*180/PI()</f>
        <v>80.67945657613612</v>
      </c>
      <c r="W602">
        <f>V602*Seeing_vs_contrast!$U$24/360</f>
        <v>0.23112983487050995</v>
      </c>
      <c r="X602">
        <f>Seeing_vs_contrast!N609</f>
        <v>0</v>
      </c>
      <c r="Y602" t="e">
        <f>W602/X602*$T$2</f>
        <v>#DIV/0!</v>
      </c>
    </row>
    <row r="603" spans="1:25" ht="12">
      <c r="A603">
        <v>601</v>
      </c>
      <c r="B603" s="9"/>
      <c r="C603" s="61"/>
      <c r="E603" s="9"/>
      <c r="F603" s="61"/>
      <c r="H603">
        <f>B603-E603</f>
        <v>0</v>
      </c>
      <c r="I603">
        <f>C603-F603</f>
        <v>0</v>
      </c>
      <c r="K603">
        <f>STDEV(H602:H627)</f>
        <v>0</v>
      </c>
      <c r="L603">
        <f>STDEV(I602:I627)</f>
        <v>0</v>
      </c>
      <c r="N603">
        <v>600</v>
      </c>
      <c r="O603">
        <v>588.4</v>
      </c>
      <c r="P603">
        <v>1215</v>
      </c>
      <c r="Q603">
        <v>45</v>
      </c>
      <c r="R603">
        <v>324.7</v>
      </c>
      <c r="S603">
        <v>714</v>
      </c>
      <c r="U603" s="62">
        <f>Seeing_vs_contrast!C610</f>
        <v>0.07416224134773851</v>
      </c>
      <c r="V603">
        <f>Seeing_vs_contrast!D610*180/PI()</f>
        <v>130.692166275444</v>
      </c>
      <c r="W603">
        <f>V603*Seeing_vs_contrast!$U$24/360</f>
        <v>0.37440582884450635</v>
      </c>
      <c r="X603">
        <f>Seeing_vs_contrast!N610</f>
        <v>0</v>
      </c>
      <c r="Y603" t="e">
        <f>W603/X603*$T$2</f>
        <v>#DIV/0!</v>
      </c>
    </row>
    <row r="604" spans="1:25" ht="12">
      <c r="A604">
        <v>602</v>
      </c>
      <c r="B604" s="9"/>
      <c r="C604" s="61"/>
      <c r="E604" s="61"/>
      <c r="F604" s="61"/>
      <c r="H604">
        <f>B604-E604</f>
        <v>0</v>
      </c>
      <c r="I604">
        <f>C604-F604</f>
        <v>0</v>
      </c>
      <c r="K604">
        <f>STDEV(H603:H628)</f>
        <v>0</v>
      </c>
      <c r="L604">
        <f>STDEV(I603:I628)</f>
        <v>0</v>
      </c>
      <c r="N604">
        <v>601</v>
      </c>
      <c r="O604">
        <v>3744.1</v>
      </c>
      <c r="P604">
        <v>7273</v>
      </c>
      <c r="Q604">
        <v>581</v>
      </c>
      <c r="R604">
        <v>1739</v>
      </c>
      <c r="S604">
        <v>4687</v>
      </c>
      <c r="U604" s="62">
        <f>Seeing_vs_contrast!C611</f>
        <v>0.4439357870963804</v>
      </c>
      <c r="V604">
        <f>Seeing_vs_contrast!D611*180/PI()</f>
        <v>73.01898544698425</v>
      </c>
      <c r="W604">
        <f>V604*Seeing_vs_contrast!$U$24/360</f>
        <v>0.20918418101697508</v>
      </c>
      <c r="X604">
        <f>Seeing_vs_contrast!N611</f>
        <v>0</v>
      </c>
      <c r="Y604" t="e">
        <f>W604/X604*$T$2</f>
        <v>#DIV/0!</v>
      </c>
    </row>
    <row r="605" spans="1:25" ht="12">
      <c r="A605">
        <v>603</v>
      </c>
      <c r="B605" s="9"/>
      <c r="C605" s="61"/>
      <c r="E605" s="61"/>
      <c r="F605" s="61"/>
      <c r="H605">
        <f>B605-E605</f>
        <v>0</v>
      </c>
      <c r="I605">
        <f>C605-F605</f>
        <v>0</v>
      </c>
      <c r="K605">
        <f>STDEV(H604:H629)</f>
        <v>0</v>
      </c>
      <c r="L605">
        <f>STDEV(I604:I629)</f>
        <v>0</v>
      </c>
      <c r="N605">
        <v>602</v>
      </c>
      <c r="O605">
        <v>2233.9</v>
      </c>
      <c r="P605">
        <v>4502</v>
      </c>
      <c r="Q605">
        <v>381</v>
      </c>
      <c r="R605">
        <v>1073.7</v>
      </c>
      <c r="S605">
        <v>2820</v>
      </c>
      <c r="U605" s="62">
        <f>Seeing_vs_contrast!C612</f>
        <v>0.27479704571812247</v>
      </c>
      <c r="V605">
        <f>Seeing_vs_contrast!D612*180/PI()</f>
        <v>92.09207050389085</v>
      </c>
      <c r="W605">
        <f>V605*Seeing_vs_contrast!$U$24/360</f>
        <v>0.2638245961456257</v>
      </c>
      <c r="X605">
        <f>Seeing_vs_contrast!N612</f>
        <v>0</v>
      </c>
      <c r="Y605" t="e">
        <f>W605/X605*$T$2</f>
        <v>#DIV/0!</v>
      </c>
    </row>
    <row r="606" spans="1:25" ht="12">
      <c r="A606">
        <v>604</v>
      </c>
      <c r="B606" s="9"/>
      <c r="C606" s="61"/>
      <c r="E606" s="9"/>
      <c r="F606" s="61"/>
      <c r="H606">
        <f>B606-E606</f>
        <v>0</v>
      </c>
      <c r="I606">
        <f>C606-F606</f>
        <v>0</v>
      </c>
      <c r="K606">
        <f>STDEV(H605:H630)</f>
        <v>0</v>
      </c>
      <c r="L606">
        <f>STDEV(I605:I630)</f>
        <v>0</v>
      </c>
      <c r="N606">
        <v>603</v>
      </c>
      <c r="O606">
        <v>4581.3</v>
      </c>
      <c r="P606">
        <v>8948</v>
      </c>
      <c r="Q606">
        <v>726</v>
      </c>
      <c r="R606">
        <v>2140.9</v>
      </c>
      <c r="S606">
        <v>5669</v>
      </c>
      <c r="U606" s="62">
        <f>Seeing_vs_contrast!C613</f>
        <v>0.5461759140572545</v>
      </c>
      <c r="V606">
        <f>Seeing_vs_contrast!D613*180/PI()</f>
        <v>63.01567728712684</v>
      </c>
      <c r="W606">
        <f>V606*Seeing_vs_contrast!$U$24/360</f>
        <v>0.18052678716151693</v>
      </c>
      <c r="X606">
        <f>Seeing_vs_contrast!N613</f>
        <v>0</v>
      </c>
      <c r="Y606" t="e">
        <f>W606/X606*$T$2</f>
        <v>#DIV/0!</v>
      </c>
    </row>
    <row r="607" spans="1:25" ht="12">
      <c r="A607">
        <v>605</v>
      </c>
      <c r="B607" s="9"/>
      <c r="C607" s="61"/>
      <c r="E607" s="9"/>
      <c r="F607" s="61"/>
      <c r="H607">
        <f>B607-E607</f>
        <v>0</v>
      </c>
      <c r="I607">
        <f>C607-F607</f>
        <v>0</v>
      </c>
      <c r="K607">
        <f>STDEV(H606:H631)</f>
        <v>0</v>
      </c>
      <c r="L607">
        <f>STDEV(I606:I631)</f>
        <v>0</v>
      </c>
      <c r="N607">
        <v>604</v>
      </c>
      <c r="O607">
        <v>923.2</v>
      </c>
      <c r="P607">
        <v>1805</v>
      </c>
      <c r="Q607">
        <v>158</v>
      </c>
      <c r="R607">
        <v>430.7</v>
      </c>
      <c r="S607">
        <v>1140</v>
      </c>
      <c r="U607" s="62">
        <f>Seeing_vs_contrast!C614</f>
        <v>0.11017518159067326</v>
      </c>
      <c r="V607">
        <f>Seeing_vs_contrast!D614*180/PI()</f>
        <v>120.33978721958756</v>
      </c>
      <c r="W607">
        <f>V607*Seeing_vs_contrast!$U$24/360</f>
        <v>0.3447484195951143</v>
      </c>
      <c r="X607">
        <f>Seeing_vs_contrast!N614</f>
        <v>0</v>
      </c>
      <c r="Y607" t="e">
        <f>W607/X607*$T$2</f>
        <v>#DIV/0!</v>
      </c>
    </row>
    <row r="608" spans="1:25" ht="12">
      <c r="A608">
        <v>606</v>
      </c>
      <c r="B608" s="9"/>
      <c r="C608" s="9"/>
      <c r="E608" s="9"/>
      <c r="F608" s="61"/>
      <c r="H608">
        <f>B608-E608</f>
        <v>0</v>
      </c>
      <c r="I608">
        <f>C608-F608</f>
        <v>0</v>
      </c>
      <c r="K608">
        <f>STDEV(H607:H632)</f>
        <v>0</v>
      </c>
      <c r="L608">
        <f>STDEV(I607:I632)</f>
        <v>0</v>
      </c>
      <c r="N608">
        <v>605</v>
      </c>
      <c r="O608">
        <v>2251.1</v>
      </c>
      <c r="P608">
        <v>4551</v>
      </c>
      <c r="Q608">
        <v>386</v>
      </c>
      <c r="R608">
        <v>1081.7</v>
      </c>
      <c r="S608">
        <v>2845</v>
      </c>
      <c r="U608" s="62">
        <f>Seeing_vs_contrast!C615</f>
        <v>0.27778795092473907</v>
      </c>
      <c r="V608">
        <f>Seeing_vs_contrast!D615*180/PI()</f>
        <v>91.70537101753786</v>
      </c>
      <c r="W608">
        <f>V608*Seeing_vs_contrast!$U$24/360</f>
        <v>0.2627167826796173</v>
      </c>
      <c r="X608">
        <f>Seeing_vs_contrast!N615</f>
        <v>0</v>
      </c>
      <c r="Y608" t="e">
        <f>W608/X608*$T$2</f>
        <v>#DIV/0!</v>
      </c>
    </row>
    <row r="609" spans="1:25" ht="12">
      <c r="A609">
        <v>607</v>
      </c>
      <c r="B609" s="9"/>
      <c r="C609" s="61"/>
      <c r="E609" s="9"/>
      <c r="F609" s="61"/>
      <c r="H609">
        <f>B609-E609</f>
        <v>0</v>
      </c>
      <c r="I609">
        <f>C609-F609</f>
        <v>0</v>
      </c>
      <c r="K609">
        <f>STDEV(H608:H633)</f>
        <v>0</v>
      </c>
      <c r="L609">
        <f>STDEV(I608:I633)</f>
        <v>0</v>
      </c>
      <c r="N609">
        <v>606</v>
      </c>
      <c r="O609">
        <v>1680.1</v>
      </c>
      <c r="P609">
        <v>3594</v>
      </c>
      <c r="Q609">
        <v>40</v>
      </c>
      <c r="R609">
        <v>1042.4</v>
      </c>
      <c r="S609">
        <v>2298</v>
      </c>
      <c r="U609" s="62">
        <f>Seeing_vs_contrast!C616</f>
        <v>0.21937374107306354</v>
      </c>
      <c r="V609">
        <f>Seeing_vs_contrast!D616*180/PI()</f>
        <v>99.79926253655695</v>
      </c>
      <c r="W609">
        <f>V609*Seeing_vs_contrast!$U$24/360</f>
        <v>0.2859040956542072</v>
      </c>
      <c r="X609">
        <f>Seeing_vs_contrast!N616</f>
        <v>0</v>
      </c>
      <c r="Y609" t="e">
        <f>W609/X609*$T$2</f>
        <v>#DIV/0!</v>
      </c>
    </row>
    <row r="610" spans="1:25" ht="12">
      <c r="A610">
        <v>608</v>
      </c>
      <c r="B610" s="9"/>
      <c r="C610" s="61"/>
      <c r="E610" s="9"/>
      <c r="F610" s="61"/>
      <c r="H610">
        <f>B610-E610</f>
        <v>0</v>
      </c>
      <c r="I610">
        <f>C610-F610</f>
        <v>0</v>
      </c>
      <c r="K610">
        <f>STDEV(H609:H634)</f>
        <v>0</v>
      </c>
      <c r="L610">
        <f>STDEV(I609:I634)</f>
        <v>0</v>
      </c>
      <c r="N610">
        <v>607</v>
      </c>
      <c r="O610">
        <v>1781.2</v>
      </c>
      <c r="P610">
        <v>3598</v>
      </c>
      <c r="Q610">
        <v>169</v>
      </c>
      <c r="R610">
        <v>919.5</v>
      </c>
      <c r="S610">
        <v>2339</v>
      </c>
      <c r="U610" s="62">
        <f>Seeing_vs_contrast!C617</f>
        <v>0.21961789660013428</v>
      </c>
      <c r="V610">
        <f>Seeing_vs_contrast!D617*180/PI()</f>
        <v>99.76266617404679</v>
      </c>
      <c r="W610">
        <f>V610*Seeing_vs_contrast!$U$24/360</f>
        <v>0.2857992546998578</v>
      </c>
      <c r="X610">
        <f>Seeing_vs_contrast!N617</f>
        <v>0</v>
      </c>
      <c r="Y610" t="e">
        <f>W610/X610*$T$2</f>
        <v>#DIV/0!</v>
      </c>
    </row>
    <row r="611" spans="1:25" ht="12">
      <c r="A611">
        <v>609</v>
      </c>
      <c r="B611" s="9"/>
      <c r="C611" s="61"/>
      <c r="E611" s="9"/>
      <c r="F611" s="61"/>
      <c r="H611">
        <f>B611-E611</f>
        <v>0</v>
      </c>
      <c r="I611">
        <f>C611-F611</f>
        <v>0</v>
      </c>
      <c r="K611">
        <f>STDEV(H610:H635)</f>
        <v>0</v>
      </c>
      <c r="L611">
        <f>STDEV(I610:I635)</f>
        <v>0</v>
      </c>
      <c r="N611">
        <v>608</v>
      </c>
      <c r="O611">
        <v>2184.8</v>
      </c>
      <c r="P611">
        <v>4396</v>
      </c>
      <c r="Q611">
        <v>350</v>
      </c>
      <c r="R611">
        <v>1058.3</v>
      </c>
      <c r="S611">
        <v>2737</v>
      </c>
      <c r="U611" s="62">
        <f>Seeing_vs_contrast!C618</f>
        <v>0.2683269242507477</v>
      </c>
      <c r="V611">
        <f>Seeing_vs_contrast!D618*180/PI()</f>
        <v>92.93754016991078</v>
      </c>
      <c r="W611">
        <f>V611*Seeing_vs_contrast!$U$24/360</f>
        <v>0.266246690599259</v>
      </c>
      <c r="X611">
        <f>Seeing_vs_contrast!N618</f>
        <v>0</v>
      </c>
      <c r="Y611" t="e">
        <f>W611/X611*$T$2</f>
        <v>#DIV/0!</v>
      </c>
    </row>
    <row r="612" spans="1:25" ht="12">
      <c r="A612">
        <v>610</v>
      </c>
      <c r="B612" s="9"/>
      <c r="C612" s="61"/>
      <c r="E612" s="9"/>
      <c r="F612" s="61"/>
      <c r="H612">
        <f>B612-E612</f>
        <v>0</v>
      </c>
      <c r="I612">
        <f>C612-F612</f>
        <v>0</v>
      </c>
      <c r="K612">
        <f>STDEV(H611:H636)</f>
        <v>0</v>
      </c>
      <c r="L612">
        <f>STDEV(I611:I636)</f>
        <v>0</v>
      </c>
      <c r="N612">
        <v>609</v>
      </c>
      <c r="O612">
        <v>782.3</v>
      </c>
      <c r="P612">
        <v>1459</v>
      </c>
      <c r="Q612">
        <v>147</v>
      </c>
      <c r="R612">
        <v>316</v>
      </c>
      <c r="S612">
        <v>926</v>
      </c>
      <c r="U612" s="62">
        <f>Seeing_vs_contrast!C619</f>
        <v>0.0890557284990539</v>
      </c>
      <c r="V612">
        <f>Seeing_vs_contrast!D619*180/PI()</f>
        <v>126.01145970452644</v>
      </c>
      <c r="W612">
        <f>V612*Seeing_vs_contrast!$U$24/360</f>
        <v>0.3609965796660298</v>
      </c>
      <c r="X612">
        <f>Seeing_vs_contrast!N619</f>
        <v>0</v>
      </c>
      <c r="Y612" t="e">
        <f>W612/X612*$T$2</f>
        <v>#DIV/0!</v>
      </c>
    </row>
    <row r="613" spans="1:25" ht="12">
      <c r="A613">
        <v>611</v>
      </c>
      <c r="B613" s="9"/>
      <c r="C613" s="61"/>
      <c r="E613" s="9"/>
      <c r="F613" s="61"/>
      <c r="H613">
        <f>B613-E613</f>
        <v>0</v>
      </c>
      <c r="I613">
        <f>C613-F613</f>
        <v>0</v>
      </c>
      <c r="K613">
        <f>STDEV(H612:H637)</f>
        <v>0</v>
      </c>
      <c r="L613">
        <f>STDEV(I612:I637)</f>
        <v>0</v>
      </c>
      <c r="N613">
        <v>610</v>
      </c>
      <c r="O613">
        <v>1080.9</v>
      </c>
      <c r="P613">
        <v>2038</v>
      </c>
      <c r="Q613">
        <v>181</v>
      </c>
      <c r="R613">
        <v>473.7</v>
      </c>
      <c r="S613">
        <v>1339</v>
      </c>
      <c r="U613" s="62">
        <f>Seeing_vs_contrast!C620</f>
        <v>0.1243972410425441</v>
      </c>
      <c r="V613">
        <f>Seeing_vs_contrast!D620*180/PI()</f>
        <v>116.98095669493817</v>
      </c>
      <c r="W613">
        <f>V613*Seeing_vs_contrast!$U$24/360</f>
        <v>0.3351260698983531</v>
      </c>
      <c r="X613">
        <f>Seeing_vs_contrast!N620</f>
        <v>0</v>
      </c>
      <c r="Y613" t="e">
        <f>W613/X613*$T$2</f>
        <v>#DIV/0!</v>
      </c>
    </row>
    <row r="614" spans="1:25" ht="12">
      <c r="A614">
        <v>612</v>
      </c>
      <c r="B614" s="9"/>
      <c r="C614" s="61"/>
      <c r="E614" s="9"/>
      <c r="F614" s="61"/>
      <c r="H614">
        <f>B614-E614</f>
        <v>0</v>
      </c>
      <c r="I614">
        <f>C614-F614</f>
        <v>0</v>
      </c>
      <c r="K614">
        <f>STDEV(H613:H638)</f>
        <v>0</v>
      </c>
      <c r="L614">
        <f>STDEV(I613:I638)</f>
        <v>0</v>
      </c>
      <c r="N614">
        <v>611</v>
      </c>
      <c r="O614">
        <v>687.4</v>
      </c>
      <c r="P614">
        <v>1199</v>
      </c>
      <c r="Q614">
        <v>153</v>
      </c>
      <c r="R614">
        <v>269.5</v>
      </c>
      <c r="S614">
        <v>835</v>
      </c>
      <c r="U614" s="62">
        <f>Seeing_vs_contrast!C621</f>
        <v>0.07318561923945553</v>
      </c>
      <c r="V614">
        <f>Seeing_vs_contrast!D621*180/PI()</f>
        <v>131.02472059022966</v>
      </c>
      <c r="W614">
        <f>V614*Seeing_vs_contrast!$U$24/360</f>
        <v>0.37535852767421835</v>
      </c>
      <c r="X614">
        <f>Seeing_vs_contrast!N621</f>
        <v>0</v>
      </c>
      <c r="Y614" t="e">
        <f>W614/X614*$T$2</f>
        <v>#DIV/0!</v>
      </c>
    </row>
    <row r="615" spans="1:25" ht="12">
      <c r="A615">
        <v>613</v>
      </c>
      <c r="B615" s="9"/>
      <c r="C615" s="61"/>
      <c r="E615" s="9"/>
      <c r="F615" s="61"/>
      <c r="H615">
        <f>B615-E615</f>
        <v>0</v>
      </c>
      <c r="I615">
        <f>C615-F615</f>
        <v>0</v>
      </c>
      <c r="K615">
        <f>STDEV(H614:H639)</f>
        <v>0</v>
      </c>
      <c r="L615">
        <f>STDEV(I614:I639)</f>
        <v>0</v>
      </c>
      <c r="N615">
        <v>612</v>
      </c>
      <c r="O615">
        <v>547.7</v>
      </c>
      <c r="P615">
        <v>1124</v>
      </c>
      <c r="Q615">
        <v>79</v>
      </c>
      <c r="R615">
        <v>270.4</v>
      </c>
      <c r="S615">
        <v>683</v>
      </c>
      <c r="U615" s="62">
        <f>Seeing_vs_contrast!C622</f>
        <v>0.06860770310687908</v>
      </c>
      <c r="V615">
        <f>Seeing_vs_contrast!D622*180/PI()</f>
        <v>132.63324398655453</v>
      </c>
      <c r="W615">
        <f>V615*Seeing_vs_contrast!$U$24/360</f>
        <v>0.3799666120956482</v>
      </c>
      <c r="X615">
        <f>Seeing_vs_contrast!N622</f>
        <v>0</v>
      </c>
      <c r="Y615" t="e">
        <f>W615/X615*$T$2</f>
        <v>#DIV/0!</v>
      </c>
    </row>
    <row r="616" spans="1:25" ht="12">
      <c r="A616">
        <v>614</v>
      </c>
      <c r="B616" s="9"/>
      <c r="C616" s="61"/>
      <c r="E616" s="9"/>
      <c r="F616" s="9"/>
      <c r="H616">
        <f>B616-E616</f>
        <v>0</v>
      </c>
      <c r="I616">
        <f>C616-F616</f>
        <v>0</v>
      </c>
      <c r="K616">
        <f>STDEV(H615:H640)</f>
        <v>0</v>
      </c>
      <c r="L616">
        <f>STDEV(I615:I640)</f>
        <v>0</v>
      </c>
      <c r="N616">
        <v>613</v>
      </c>
      <c r="O616">
        <v>2523.9</v>
      </c>
      <c r="P616">
        <v>5147</v>
      </c>
      <c r="Q616">
        <v>360</v>
      </c>
      <c r="R616">
        <v>1251.9</v>
      </c>
      <c r="S616">
        <v>3162</v>
      </c>
      <c r="U616" s="62">
        <f>Seeing_vs_contrast!C623</f>
        <v>0.31416712445827993</v>
      </c>
      <c r="V616">
        <f>Seeing_vs_contrast!D623*180/PI()</f>
        <v>87.18867247297678</v>
      </c>
      <c r="W616">
        <f>V616*Seeing_vs_contrast!$U$24/360</f>
        <v>0.24977738232831329</v>
      </c>
      <c r="X616">
        <f>Seeing_vs_contrast!N623</f>
        <v>0</v>
      </c>
      <c r="Y616" t="e">
        <f>W616/X616*$T$2</f>
        <v>#DIV/0!</v>
      </c>
    </row>
    <row r="617" spans="1:25" ht="12">
      <c r="A617">
        <v>615</v>
      </c>
      <c r="B617" s="9"/>
      <c r="C617" s="61"/>
      <c r="E617" s="9"/>
      <c r="F617" s="61"/>
      <c r="H617">
        <f>B617-E617</f>
        <v>0</v>
      </c>
      <c r="I617">
        <f>C617-F617</f>
        <v>0</v>
      </c>
      <c r="K617">
        <f>STDEV(H616:H641)</f>
        <v>0</v>
      </c>
      <c r="L617">
        <f>STDEV(I616:I641)</f>
        <v>0</v>
      </c>
      <c r="N617">
        <v>614</v>
      </c>
      <c r="O617">
        <v>1533.2</v>
      </c>
      <c r="P617">
        <v>3181</v>
      </c>
      <c r="Q617">
        <v>237</v>
      </c>
      <c r="R617">
        <v>770.5</v>
      </c>
      <c r="S617">
        <v>1865</v>
      </c>
      <c r="U617" s="62">
        <f>Seeing_vs_contrast!C624</f>
        <v>0.19416468290300923</v>
      </c>
      <c r="V617">
        <f>Seeing_vs_contrast!D624*180/PI()</f>
        <v>103.73696688267421</v>
      </c>
      <c r="W617">
        <f>V617*Seeing_vs_contrast!$U$24/360</f>
        <v>0.2971847982507611</v>
      </c>
      <c r="X617">
        <f>Seeing_vs_contrast!N624</f>
        <v>0</v>
      </c>
      <c r="Y617" t="e">
        <f>W617/X617*$T$2</f>
        <v>#DIV/0!</v>
      </c>
    </row>
    <row r="618" spans="1:25" ht="12">
      <c r="A618">
        <v>616</v>
      </c>
      <c r="B618" s="9"/>
      <c r="C618" s="61"/>
      <c r="E618" s="9"/>
      <c r="F618" s="61"/>
      <c r="H618">
        <f>B618-E618</f>
        <v>0</v>
      </c>
      <c r="I618">
        <f>C618-F618</f>
        <v>0</v>
      </c>
      <c r="K618">
        <f>STDEV(H617:H642)</f>
        <v>0</v>
      </c>
      <c r="L618">
        <f>STDEV(I617:I642)</f>
        <v>0</v>
      </c>
      <c r="N618">
        <v>615</v>
      </c>
      <c r="O618">
        <v>2365.2</v>
      </c>
      <c r="P618">
        <v>4670</v>
      </c>
      <c r="Q618">
        <v>363</v>
      </c>
      <c r="R618">
        <v>1129.2</v>
      </c>
      <c r="S618">
        <v>2961</v>
      </c>
      <c r="U618" s="62">
        <f>Seeing_vs_contrast!C625</f>
        <v>0.2850515778550937</v>
      </c>
      <c r="V618">
        <f>Seeing_vs_contrast!D625*180/PI()</f>
        <v>90.776665150399</v>
      </c>
      <c r="W618">
        <f>V618*Seeing_vs_contrast!$U$24/360</f>
        <v>0.26005623385065346</v>
      </c>
      <c r="X618">
        <f>Seeing_vs_contrast!N625</f>
        <v>0</v>
      </c>
      <c r="Y618" t="e">
        <f>W618/X618*$T$2</f>
        <v>#DIV/0!</v>
      </c>
    </row>
    <row r="619" spans="1:25" ht="12">
      <c r="A619">
        <v>617</v>
      </c>
      <c r="B619" s="9"/>
      <c r="C619" s="61"/>
      <c r="E619" s="9"/>
      <c r="F619" s="61"/>
      <c r="H619">
        <f>B619-E619</f>
        <v>0</v>
      </c>
      <c r="I619">
        <f>C619-F619</f>
        <v>0</v>
      </c>
      <c r="K619">
        <f>STDEV(H618:H643)</f>
        <v>0</v>
      </c>
      <c r="L619">
        <f>STDEV(I618:I643)</f>
        <v>0</v>
      </c>
      <c r="N619">
        <v>616</v>
      </c>
      <c r="O619">
        <v>2778</v>
      </c>
      <c r="P619">
        <v>5596</v>
      </c>
      <c r="Q619">
        <v>396</v>
      </c>
      <c r="R619">
        <v>1344.2</v>
      </c>
      <c r="S619">
        <v>3472</v>
      </c>
      <c r="U619" s="62">
        <f>Seeing_vs_contrast!C626</f>
        <v>0.34157358237197094</v>
      </c>
      <c r="V619">
        <f>Seeing_vs_contrast!D626*180/PI()</f>
        <v>83.98053140676525</v>
      </c>
      <c r="W619">
        <f>V619*Seeing_vs_contrast!$U$24/360</f>
        <v>0.24058672653633936</v>
      </c>
      <c r="X619">
        <f>Seeing_vs_contrast!N626</f>
        <v>0</v>
      </c>
      <c r="Y619" t="e">
        <f>W619/X619*$T$2</f>
        <v>#DIV/0!</v>
      </c>
    </row>
    <row r="620" spans="1:25" ht="12">
      <c r="A620">
        <v>618</v>
      </c>
      <c r="B620" s="9"/>
      <c r="C620" s="61"/>
      <c r="E620" s="9"/>
      <c r="F620" s="61"/>
      <c r="H620">
        <f>B620-E620</f>
        <v>0</v>
      </c>
      <c r="I620">
        <f>C620-F620</f>
        <v>0</v>
      </c>
      <c r="K620">
        <f>STDEV(H619:H644)</f>
        <v>0</v>
      </c>
      <c r="L620">
        <f>STDEV(I619:I644)</f>
        <v>0</v>
      </c>
      <c r="N620">
        <v>617</v>
      </c>
      <c r="O620">
        <v>669.6</v>
      </c>
      <c r="P620">
        <v>1447</v>
      </c>
      <c r="Q620">
        <v>43</v>
      </c>
      <c r="R620">
        <v>376.9</v>
      </c>
      <c r="S620">
        <v>887</v>
      </c>
      <c r="U620" s="62">
        <f>Seeing_vs_contrast!C627</f>
        <v>0.08832326191784166</v>
      </c>
      <c r="V620">
        <f>Seeing_vs_contrast!D627*180/PI()</f>
        <v>126.22643226663051</v>
      </c>
      <c r="W620">
        <f>V620*Seeing_vs_contrast!$U$24/360</f>
        <v>0.3616124312705075</v>
      </c>
      <c r="X620">
        <f>Seeing_vs_contrast!N627</f>
        <v>0</v>
      </c>
      <c r="Y620" t="e">
        <f>W620/X620*$T$2</f>
        <v>#DIV/0!</v>
      </c>
    </row>
    <row r="621" spans="1:25" ht="12">
      <c r="A621">
        <v>619</v>
      </c>
      <c r="B621" s="9"/>
      <c r="C621" s="61"/>
      <c r="E621" s="9"/>
      <c r="F621" s="61"/>
      <c r="H621">
        <f>B621-E621</f>
        <v>0</v>
      </c>
      <c r="I621">
        <f>C621-F621</f>
        <v>0</v>
      </c>
      <c r="K621">
        <f>STDEV(H620:H645)</f>
        <v>0</v>
      </c>
      <c r="L621">
        <f>STDEV(I620:I645)</f>
        <v>0</v>
      </c>
      <c r="N621">
        <v>618</v>
      </c>
      <c r="O621">
        <v>2513.3</v>
      </c>
      <c r="P621">
        <v>5214</v>
      </c>
      <c r="Q621">
        <v>379</v>
      </c>
      <c r="R621">
        <v>1275.9</v>
      </c>
      <c r="S621">
        <v>3138</v>
      </c>
      <c r="U621" s="62">
        <f>Seeing_vs_contrast!C628</f>
        <v>0.3182567295367149</v>
      </c>
      <c r="V621">
        <f>Seeing_vs_contrast!D628*180/PI()</f>
        <v>86.70034372908114</v>
      </c>
      <c r="W621">
        <f>V621*Seeing_vs_contrast!$U$24/360</f>
        <v>0.24837842221220727</v>
      </c>
      <c r="X621">
        <f>Seeing_vs_contrast!N628</f>
        <v>0</v>
      </c>
      <c r="Y621" t="e">
        <f>W621/X621*$T$2</f>
        <v>#DIV/0!</v>
      </c>
    </row>
    <row r="622" spans="1:25" ht="12">
      <c r="A622">
        <v>620</v>
      </c>
      <c r="B622" s="9"/>
      <c r="C622" s="61"/>
      <c r="E622" s="9"/>
      <c r="F622" s="9"/>
      <c r="H622">
        <f>B622-E622</f>
        <v>0</v>
      </c>
      <c r="I622">
        <f>C622-F622</f>
        <v>0</v>
      </c>
      <c r="K622">
        <f>STDEV(H621:H646)</f>
        <v>0</v>
      </c>
      <c r="L622">
        <f>STDEV(I621:I646)</f>
        <v>0</v>
      </c>
      <c r="N622">
        <v>619</v>
      </c>
      <c r="O622">
        <v>1450.4</v>
      </c>
      <c r="P622">
        <v>2760</v>
      </c>
      <c r="Q622">
        <v>289</v>
      </c>
      <c r="R622">
        <v>642.5</v>
      </c>
      <c r="S622">
        <v>1774</v>
      </c>
      <c r="U622" s="62">
        <f>Seeing_vs_contrast!C629</f>
        <v>0.1684673136788134</v>
      </c>
      <c r="V622">
        <f>Seeing_vs_contrast!D629*180/PI()</f>
        <v>108.13623382256748</v>
      </c>
      <c r="W622">
        <f>V622*Seeing_vs_contrast!$U$24/360</f>
        <v>0.30978778151960945</v>
      </c>
      <c r="X622">
        <f>Seeing_vs_contrast!N629</f>
        <v>0</v>
      </c>
      <c r="Y622" t="e">
        <f>W622/X622*$T$2</f>
        <v>#DIV/0!</v>
      </c>
    </row>
    <row r="623" spans="1:23" ht="12">
      <c r="A623">
        <v>621</v>
      </c>
      <c r="B623" s="9"/>
      <c r="C623" s="61"/>
      <c r="E623" s="9"/>
      <c r="F623" s="61"/>
      <c r="H623">
        <f>B623-E623</f>
        <v>0</v>
      </c>
      <c r="I623">
        <f>C623-F623</f>
        <v>0</v>
      </c>
      <c r="K623">
        <f>STDEV(H622:H647)</f>
        <v>0</v>
      </c>
      <c r="L623">
        <f>STDEV(I622:I647)</f>
        <v>0</v>
      </c>
      <c r="N623">
        <v>620</v>
      </c>
      <c r="O623">
        <v>2981.9</v>
      </c>
      <c r="P623">
        <v>5815</v>
      </c>
      <c r="Q623">
        <v>423</v>
      </c>
      <c r="R623">
        <v>1409.4</v>
      </c>
      <c r="S623">
        <v>3785</v>
      </c>
      <c r="U623" s="62">
        <f>Seeing_vs_contrast!C630</f>
        <v>0.3549410974790942</v>
      </c>
      <c r="V623">
        <f>Seeing_vs_contrast!D630*180/PI()</f>
        <v>82.46626054092357</v>
      </c>
      <c r="W623">
        <f>V623*Seeing_vs_contrast!$U$24/360</f>
        <v>0.2362486559788</v>
      </c>
    </row>
    <row r="624" spans="1:23" ht="12">
      <c r="A624">
        <v>622</v>
      </c>
      <c r="B624" s="9"/>
      <c r="C624" s="61"/>
      <c r="E624" s="9"/>
      <c r="F624" s="61"/>
      <c r="H624">
        <f>B624-E624</f>
        <v>0</v>
      </c>
      <c r="I624">
        <f>C624-F624</f>
        <v>0</v>
      </c>
      <c r="K624">
        <f>STDEV(H623:H648)</f>
        <v>0</v>
      </c>
      <c r="L624">
        <f>STDEV(I623:I648)</f>
        <v>0</v>
      </c>
      <c r="N624">
        <v>621</v>
      </c>
      <c r="O624">
        <v>2046.4</v>
      </c>
      <c r="P624">
        <v>4419</v>
      </c>
      <c r="Q624">
        <v>214</v>
      </c>
      <c r="R624">
        <v>1109.3</v>
      </c>
      <c r="S624">
        <v>2586</v>
      </c>
      <c r="U624" s="62">
        <f>Seeing_vs_contrast!C631</f>
        <v>0.2697308185314045</v>
      </c>
      <c r="V624">
        <f>Seeing_vs_contrast!D631*180/PI()</f>
        <v>92.75302931848043</v>
      </c>
      <c r="W624">
        <f>V624*Seeing_vs_contrast!$U$24/360</f>
        <v>0.2657181054496717</v>
      </c>
    </row>
    <row r="625" spans="1:23" ht="12">
      <c r="A625">
        <v>623</v>
      </c>
      <c r="B625" s="9"/>
      <c r="C625" s="61"/>
      <c r="E625" s="9"/>
      <c r="F625" s="61"/>
      <c r="H625">
        <f>B625-E625</f>
        <v>0</v>
      </c>
      <c r="I625">
        <f>C625-F625</f>
        <v>0</v>
      </c>
      <c r="K625">
        <f>STDEV(H624:H649)</f>
        <v>0</v>
      </c>
      <c r="L625">
        <f>STDEV(I624:I649)</f>
        <v>0</v>
      </c>
      <c r="N625">
        <v>622</v>
      </c>
      <c r="O625">
        <v>4783</v>
      </c>
      <c r="P625">
        <v>9343</v>
      </c>
      <c r="Q625">
        <v>589</v>
      </c>
      <c r="R625">
        <v>2291.6</v>
      </c>
      <c r="S625">
        <v>6155</v>
      </c>
      <c r="U625" s="62">
        <f>Seeing_vs_contrast!C632</f>
        <v>0.5702862723554905</v>
      </c>
      <c r="V625">
        <f>Seeing_vs_contrast!D632*180/PI()</f>
        <v>60.72362368628206</v>
      </c>
      <c r="W625">
        <f>V625*Seeing_vs_contrast!$U$24/360</f>
        <v>0.17396053110626347</v>
      </c>
    </row>
    <row r="626" spans="1:23" ht="12">
      <c r="A626">
        <v>624</v>
      </c>
      <c r="B626" s="9"/>
      <c r="C626" s="61"/>
      <c r="E626" s="9"/>
      <c r="F626" s="61"/>
      <c r="H626">
        <f>B626-E626</f>
        <v>0</v>
      </c>
      <c r="I626">
        <f>C626-F626</f>
        <v>0</v>
      </c>
      <c r="K626">
        <f>STDEV(H625:H650)</f>
        <v>0</v>
      </c>
      <c r="L626">
        <f>STDEV(I625:I650)</f>
        <v>0</v>
      </c>
      <c r="N626">
        <v>623</v>
      </c>
      <c r="O626">
        <v>2843</v>
      </c>
      <c r="P626">
        <v>5656</v>
      </c>
      <c r="Q626">
        <v>493</v>
      </c>
      <c r="R626">
        <v>1351.2</v>
      </c>
      <c r="S626">
        <v>3550</v>
      </c>
      <c r="U626" s="62">
        <f>Seeing_vs_contrast!C633</f>
        <v>0.3452359152780321</v>
      </c>
      <c r="V626">
        <f>Seeing_vs_contrast!D633*180/PI()</f>
        <v>83.56260071160621</v>
      </c>
      <c r="W626">
        <f>V626*Seeing_vs_contrast!$U$24/360</f>
        <v>0.23938944216360356</v>
      </c>
    </row>
    <row r="627" spans="1:23" ht="12">
      <c r="A627">
        <v>625</v>
      </c>
      <c r="B627" s="9"/>
      <c r="C627" s="61"/>
      <c r="E627" s="9"/>
      <c r="F627" s="61"/>
      <c r="H627">
        <f>B627-E627</f>
        <v>0</v>
      </c>
      <c r="I627">
        <f>C627-F627</f>
        <v>0</v>
      </c>
      <c r="K627">
        <f>STDEV(H626:H651)</f>
        <v>0</v>
      </c>
      <c r="L627">
        <f>STDEV(I626:I651)</f>
        <v>0</v>
      </c>
      <c r="N627">
        <v>624</v>
      </c>
      <c r="O627">
        <v>4520.1</v>
      </c>
      <c r="P627">
        <v>8871</v>
      </c>
      <c r="Q627">
        <v>650</v>
      </c>
      <c r="R627">
        <v>2146.6</v>
      </c>
      <c r="S627">
        <v>5720</v>
      </c>
      <c r="U627" s="62">
        <f>Seeing_vs_contrast!C634</f>
        <v>0.5414759201611427</v>
      </c>
      <c r="V627">
        <f>Seeing_vs_contrast!D634*180/PI()</f>
        <v>63.4643126821762</v>
      </c>
      <c r="W627">
        <f>V627*Seeing_vs_contrast!$U$24/360</f>
        <v>0.18181203410262603</v>
      </c>
    </row>
    <row r="628" spans="1:23" ht="12">
      <c r="A628">
        <v>626</v>
      </c>
      <c r="B628" s="9"/>
      <c r="C628" s="61"/>
      <c r="E628" s="9"/>
      <c r="F628" s="61"/>
      <c r="H628">
        <f>B628-E628</f>
        <v>0</v>
      </c>
      <c r="I628">
        <f>C628-F628</f>
        <v>0</v>
      </c>
      <c r="K628">
        <f>STDEV(H627:H652)</f>
        <v>0</v>
      </c>
      <c r="L628">
        <f>STDEV(I627:I652)</f>
        <v>0</v>
      </c>
      <c r="N628">
        <v>625</v>
      </c>
      <c r="O628">
        <v>1399.8</v>
      </c>
      <c r="P628">
        <v>3026</v>
      </c>
      <c r="Q628">
        <v>199</v>
      </c>
      <c r="R628">
        <v>740.7</v>
      </c>
      <c r="S628">
        <v>1693</v>
      </c>
      <c r="U628" s="62">
        <f>Seeing_vs_contrast!C635</f>
        <v>0.18470365622901788</v>
      </c>
      <c r="V628">
        <f>Seeing_vs_contrast!D635*180/PI()</f>
        <v>105.30592052571859</v>
      </c>
      <c r="W628">
        <f>V628*Seeing_vs_contrast!$U$24/360</f>
        <v>0.3016795235727409</v>
      </c>
    </row>
    <row r="629" spans="1:23" ht="12">
      <c r="A629">
        <v>627</v>
      </c>
      <c r="B629" s="9"/>
      <c r="C629" s="61"/>
      <c r="E629" s="9"/>
      <c r="F629" s="9"/>
      <c r="H629">
        <f>B629-E629</f>
        <v>0</v>
      </c>
      <c r="I629">
        <f>C629-F629</f>
        <v>0</v>
      </c>
      <c r="K629">
        <f>STDEV(H628:H653)</f>
        <v>0</v>
      </c>
      <c r="L629">
        <f>STDEV(I628:I653)</f>
        <v>0</v>
      </c>
      <c r="N629">
        <v>626</v>
      </c>
      <c r="O629">
        <v>2966.1</v>
      </c>
      <c r="P629">
        <v>6225</v>
      </c>
      <c r="Q629">
        <v>391</v>
      </c>
      <c r="R629">
        <v>1541.6</v>
      </c>
      <c r="S629">
        <v>3614</v>
      </c>
      <c r="U629" s="62">
        <f>Seeing_vs_contrast!C636</f>
        <v>0.37996703900384543</v>
      </c>
      <c r="V629">
        <f>Seeing_vs_contrast!D636*180/PI()</f>
        <v>79.70791361958784</v>
      </c>
      <c r="W629">
        <f>V629*Seeing_vs_contrast!$U$24/360</f>
        <v>0.22834656670478176</v>
      </c>
    </row>
    <row r="630" spans="1:23" ht="12">
      <c r="A630">
        <v>628</v>
      </c>
      <c r="B630" s="9"/>
      <c r="C630" s="61"/>
      <c r="E630" s="9"/>
      <c r="F630" s="9"/>
      <c r="H630">
        <f>B630-E630</f>
        <v>0</v>
      </c>
      <c r="I630">
        <f>C630-F630</f>
        <v>0</v>
      </c>
      <c r="K630">
        <f>STDEV(H629:H654)</f>
        <v>0</v>
      </c>
      <c r="L630">
        <f>STDEV(I629:I654)</f>
        <v>0</v>
      </c>
      <c r="N630">
        <v>627</v>
      </c>
      <c r="O630">
        <v>1893.7</v>
      </c>
      <c r="P630">
        <v>4217</v>
      </c>
      <c r="Q630">
        <v>43</v>
      </c>
      <c r="R630">
        <v>1283.4</v>
      </c>
      <c r="S630">
        <v>2595</v>
      </c>
      <c r="U630" s="62">
        <f>Seeing_vs_contrast!C637</f>
        <v>0.2574009644143319</v>
      </c>
      <c r="V630">
        <f>Seeing_vs_contrast!D637*180/PI()</f>
        <v>94.39452242577424</v>
      </c>
      <c r="W630">
        <f>V630*Seeing_vs_contrast!$U$24/360</f>
        <v>0.27042064122433784</v>
      </c>
    </row>
    <row r="632" ht="12">
      <c r="Y632" t="e">
        <f>AVERAGE(Y5:Y611)</f>
        <v>#DIV/0!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0"/>
  <sheetViews>
    <sheetView zoomScale="70" zoomScaleNormal="70" workbookViewId="0" topLeftCell="A1">
      <selection activeCell="E4" sqref="E4"/>
    </sheetView>
  </sheetViews>
  <sheetFormatPr defaultColWidth="11.421875" defaultRowHeight="12.75"/>
  <cols>
    <col min="1" max="1" width="17.7109375" style="0" customWidth="1"/>
    <col min="2" max="2" width="17.28125" style="0" customWidth="1"/>
    <col min="3" max="3" width="24.421875" style="0" customWidth="1"/>
    <col min="4" max="4" width="21.28125" style="0" customWidth="1"/>
    <col min="5" max="5" width="17.7109375" style="0" customWidth="1"/>
    <col min="6" max="6" width="24.421875" style="0" customWidth="1"/>
    <col min="7" max="7" width="19.8515625" style="0" customWidth="1"/>
    <col min="8" max="8" width="17.7109375" style="0" customWidth="1"/>
    <col min="9" max="9" width="17.28125" style="0" customWidth="1"/>
    <col min="10" max="10" width="24.421875" style="0" customWidth="1"/>
    <col min="11" max="11" width="19.8515625" style="0" customWidth="1"/>
    <col min="12" max="12" width="17.7109375" style="0" customWidth="1"/>
    <col min="13" max="13" width="17.28125" style="0" customWidth="1"/>
    <col min="14" max="14" width="23.28125" style="0" customWidth="1"/>
    <col min="15" max="15" width="19.8515625" style="0" customWidth="1"/>
    <col min="16" max="16" width="17.7109375" style="0" customWidth="1"/>
    <col min="17" max="17" width="17.28125" style="0" customWidth="1"/>
    <col min="18" max="18" width="21.8515625" style="0" customWidth="1"/>
    <col min="19" max="19" width="19.8515625" style="0" customWidth="1"/>
    <col min="20" max="20" width="9.140625" style="0" customWidth="1"/>
    <col min="21" max="21" width="11.57421875" style="0" customWidth="1"/>
    <col min="22" max="22" width="21.8515625" style="0" customWidth="1"/>
    <col min="23" max="23" width="19.8515625" style="0" customWidth="1"/>
    <col min="24" max="24" width="9.140625" style="0" customWidth="1"/>
    <col min="25" max="25" width="16.421875" style="0" customWidth="1"/>
    <col min="26" max="26" width="21.8515625" style="0" customWidth="1"/>
    <col min="27" max="27" width="19.8515625" style="0" customWidth="1"/>
    <col min="28" max="28" width="9.140625" style="0" customWidth="1"/>
    <col min="29" max="29" width="11.57421875" style="0" customWidth="1"/>
    <col min="30" max="30" width="21.8515625" style="0" customWidth="1"/>
    <col min="31" max="31" width="19.8515625" style="0" customWidth="1"/>
    <col min="32" max="32" width="9.140625" style="0" customWidth="1"/>
    <col min="33" max="33" width="16.421875" style="0" customWidth="1"/>
    <col min="34" max="34" width="21.8515625" style="0" customWidth="1"/>
    <col min="35" max="35" width="19.8515625" style="0" customWidth="1"/>
    <col min="36" max="36" width="9.140625" style="0" customWidth="1"/>
    <col min="37" max="37" width="11.57421875" style="0" customWidth="1"/>
    <col min="38" max="38" width="21.8515625" style="0" customWidth="1"/>
    <col min="39" max="39" width="19.8515625" style="0" customWidth="1"/>
    <col min="40" max="40" width="9.140625" style="0" customWidth="1"/>
    <col min="41" max="41" width="16.421875" style="0" customWidth="1"/>
    <col min="42" max="42" width="21.8515625" style="0" customWidth="1"/>
    <col min="43" max="43" width="19.8515625" style="0" customWidth="1"/>
    <col min="44" max="44" width="9.140625" style="0" customWidth="1"/>
    <col min="45" max="45" width="14.8515625" style="0" customWidth="1"/>
    <col min="46" max="46" width="21.8515625" style="0" customWidth="1"/>
    <col min="47" max="47" width="19.8515625" style="0" customWidth="1"/>
    <col min="48" max="48" width="9.140625" style="0" customWidth="1"/>
    <col min="49" max="49" width="16.421875" style="0" customWidth="1"/>
    <col min="50" max="50" width="21.8515625" style="0" customWidth="1"/>
    <col min="51" max="51" width="19.8515625" style="0" customWidth="1"/>
    <col min="52" max="52" width="10.140625" style="0" customWidth="1"/>
    <col min="53" max="53" width="11.57421875" style="0" customWidth="1"/>
    <col min="54" max="54" width="21.8515625" style="0" customWidth="1"/>
    <col min="55" max="55" width="19.8515625" style="0" customWidth="1"/>
    <col min="56" max="56" width="10.140625" style="0" customWidth="1"/>
    <col min="57" max="57" width="17.57421875" style="0" customWidth="1"/>
    <col min="58" max="58" width="11.57421875" style="0" customWidth="1"/>
    <col min="59" max="60" width="14.7109375" style="0" customWidth="1"/>
    <col min="61" max="62" width="21.8515625" style="0" customWidth="1"/>
    <col min="63" max="63" width="19.8515625" style="0" customWidth="1"/>
    <col min="64" max="16384" width="11.57421875" style="0" customWidth="1"/>
  </cols>
  <sheetData>
    <row r="1" spans="3:4" ht="12.75">
      <c r="C1" t="s">
        <v>81</v>
      </c>
      <c r="D1">
        <v>0.20600000000000002</v>
      </c>
    </row>
    <row r="2" spans="1:4" ht="12.75">
      <c r="A2" t="s">
        <v>82</v>
      </c>
      <c r="B2" t="s">
        <v>83</v>
      </c>
      <c r="C2" t="s">
        <v>84</v>
      </c>
      <c r="D2" t="s">
        <v>85</v>
      </c>
    </row>
    <row r="3" spans="1:2" ht="12.75">
      <c r="A3">
        <v>-11.433</v>
      </c>
      <c r="B3">
        <f>EXP(-A3/2.5)</f>
        <v>96.8535457576414</v>
      </c>
    </row>
    <row r="4" spans="1:4" ht="12.75">
      <c r="A4">
        <v>-11.584</v>
      </c>
      <c r="B4">
        <f>EXP(-A4/2.5)</f>
        <v>102.883779830294</v>
      </c>
      <c r="C4">
        <f>((B3-B5)*(B3-B5))/(B4*B4)</f>
        <v>0.0442122335110439</v>
      </c>
      <c r="D4">
        <f>$D$1/POWER(C4,3/5)</f>
        <v>1.33826385185808</v>
      </c>
    </row>
    <row r="5" spans="1:4" ht="12.75">
      <c r="A5">
        <v>-11.937</v>
      </c>
      <c r="B5">
        <f>EXP(-A5/2.5)</f>
        <v>118.486614927847</v>
      </c>
      <c r="C5">
        <f>((B4-B6)*(B4-B6))/(B5*B5)</f>
        <v>0.0110757580838376</v>
      </c>
      <c r="D5">
        <f>$D$1/POWER(C5,3/5)</f>
        <v>3.07074068827719</v>
      </c>
    </row>
    <row r="6" spans="1:6" ht="12">
      <c r="A6">
        <v>-11.261</v>
      </c>
      <c r="B6">
        <f>EXP(-A6/2.5)</f>
        <v>90.4140793234853</v>
      </c>
      <c r="C6">
        <f>((B5-B7)*(B5-B7))/(B6*B6)</f>
        <v>0.0680678362167884</v>
      </c>
      <c r="D6">
        <f>$D$1/POWER(C6,3/5)</f>
        <v>1.03300411905205</v>
      </c>
      <c r="F6" t="s">
        <v>36</v>
      </c>
    </row>
    <row r="7" spans="1:6" ht="12">
      <c r="A7">
        <v>-11.382</v>
      </c>
      <c r="B7">
        <f>EXP(-A7/2.5)</f>
        <v>94.8977503637174</v>
      </c>
      <c r="C7">
        <f>((B6-B8)*(B6-B8))/(B7*B7)</f>
        <v>0.0623721233749345</v>
      </c>
      <c r="D7">
        <f>$D$1/POWER(C7,3/5)</f>
        <v>1.08861146227413</v>
      </c>
      <c r="F7">
        <f>SUM(D4:D595)/594</f>
        <v>29.7501308195171</v>
      </c>
    </row>
    <row r="8" spans="1:6" ht="12">
      <c r="A8">
        <v>-11.843</v>
      </c>
      <c r="B8">
        <f>EXP(-A8/2.5)</f>
        <v>114.114234079141</v>
      </c>
      <c r="C8">
        <f>((B7-B9)*(B7-B9))/(B8*B8)</f>
        <v>0.00175880338678541</v>
      </c>
      <c r="D8">
        <f>$D$1/POWER(C8,3/5)</f>
        <v>9.26268391994547</v>
      </c>
      <c r="F8" t="s">
        <v>69</v>
      </c>
    </row>
    <row r="9" spans="1:6" ht="12">
      <c r="A9">
        <v>-11.505</v>
      </c>
      <c r="B9">
        <f>EXP(-A9/2.5)</f>
        <v>99.6834833745611</v>
      </c>
      <c r="C9">
        <f>((B8-B10)*(B8-B10))/(B9*B9)</f>
        <v>0.146447638375122</v>
      </c>
      <c r="D9">
        <f>$D$1/POWER(C9,3/5)</f>
        <v>0.6523156481971231</v>
      </c>
      <c r="F9">
        <f>MEDIAN(D4:D595)</f>
        <v>2.52905533244388</v>
      </c>
    </row>
    <row r="10" spans="1:4" ht="12">
      <c r="A10">
        <v>-12.564</v>
      </c>
      <c r="B10">
        <f>EXP(-A10/2.5)</f>
        <v>152.261585662462</v>
      </c>
      <c r="C10">
        <f>((B9-B11)*(B9-B11))/(B10*B10)</f>
        <v>0.0013428125453745202</v>
      </c>
      <c r="D10">
        <f>$D$1/POWER(C10,3/5)</f>
        <v>10.8907549534759</v>
      </c>
    </row>
    <row r="11" spans="1:4" ht="12">
      <c r="A11">
        <v>-11.361</v>
      </c>
      <c r="B11">
        <f>EXP(-A11/2.5)</f>
        <v>94.1039478985688</v>
      </c>
      <c r="C11">
        <f>((B10-B12)*(B10-B12))/(B11*B11)</f>
        <v>0.342807147102397</v>
      </c>
      <c r="D11">
        <f>$D$1/POWER(C11,3/5)</f>
        <v>0.391595145797457</v>
      </c>
    </row>
    <row r="12" spans="1:4" ht="12.75">
      <c r="A12">
        <v>-11.441</v>
      </c>
      <c r="B12">
        <f>EXP(-A12/2.5)</f>
        <v>97.1639735235931</v>
      </c>
      <c r="C12">
        <f>((B11-B13)*(B11-B13))/(B12*B12)</f>
        <v>0.008047595908920851</v>
      </c>
      <c r="D12">
        <f>$D$1/POWER(C12,3/5)</f>
        <v>3.71935406963369</v>
      </c>
    </row>
    <row r="13" spans="1:4" ht="12.75">
      <c r="A13">
        <v>-11.118</v>
      </c>
      <c r="B13">
        <f>EXP(-A13/2.5)</f>
        <v>85.3875239035537</v>
      </c>
      <c r="C13">
        <f>((B12-B14)*(B12-B14))/(B13*B13)</f>
        <v>0.0334435299732257</v>
      </c>
      <c r="D13">
        <f>$D$1/POWER(C13,3/5)</f>
        <v>1.5822676676542</v>
      </c>
    </row>
    <row r="14" spans="1:4" ht="12.75">
      <c r="A14">
        <v>-11.003</v>
      </c>
      <c r="B14">
        <f>EXP(-A14/2.5)</f>
        <v>81.5486683754564</v>
      </c>
      <c r="C14">
        <f>((B13-B15)*(B13-B15))/(B14*B14)</f>
        <v>0.009905105173998952</v>
      </c>
      <c r="D14">
        <f>$D$1/POWER(C14,3/5)</f>
        <v>3.28361148173222</v>
      </c>
    </row>
    <row r="15" spans="1:4" ht="12.75">
      <c r="A15">
        <v>-11.345</v>
      </c>
      <c r="B15">
        <f>EXP(-A15/2.5)</f>
        <v>93.5036057759767</v>
      </c>
      <c r="C15">
        <f>((B14-B16)*(B14-B16))/(B15*B15)</f>
        <v>0.0259851860091249</v>
      </c>
      <c r="D15">
        <f>$D$1/POWER(C15,3/5)</f>
        <v>1.84090646280251</v>
      </c>
    </row>
    <row r="16" spans="1:4" ht="12.75">
      <c r="A16">
        <v>-11.427</v>
      </c>
      <c r="B16">
        <f>EXP(-A16/2.5)</f>
        <v>96.6213759630181</v>
      </c>
      <c r="C16">
        <f>((B15-B17)*(B15-B17))/(B16*B16)</f>
        <v>0.0305362989042347</v>
      </c>
      <c r="D16">
        <f>$D$1/POWER(C16,3/5)</f>
        <v>1.6710035846253501</v>
      </c>
    </row>
    <row r="17" spans="1:4" ht="12.75">
      <c r="A17">
        <v>-11.76</v>
      </c>
      <c r="B17">
        <f>EXP(-A17/2.5)</f>
        <v>110.387841893255</v>
      </c>
      <c r="C17">
        <f>((B16-B18)*(B16-B18))/(B17*B17)</f>
        <v>0.0148629989511336</v>
      </c>
      <c r="D17">
        <f>$D$1/POWER(C17,3/5)</f>
        <v>2.57396923693046</v>
      </c>
    </row>
    <row r="18" spans="1:4" ht="12.75">
      <c r="A18">
        <v>-11.753</v>
      </c>
      <c r="B18">
        <f>EXP(-A18/2.5)</f>
        <v>110.079188252705</v>
      </c>
      <c r="C18">
        <f>((B17-B19)*(B17-B19))/(B18*B18)</f>
        <v>0.008110468290991381</v>
      </c>
      <c r="D18">
        <f>$D$1/POWER(C18,3/5)</f>
        <v>3.7020276826222798</v>
      </c>
    </row>
    <row r="19" spans="1:4" ht="12.75">
      <c r="A19">
        <v>-11.975</v>
      </c>
      <c r="B19">
        <f>EXP(-A19/2.5)</f>
        <v>120.301368663215</v>
      </c>
      <c r="C19">
        <f>((B18-B20)*(B18-B20))/(B19*B19)</f>
        <v>0.0257451994273642</v>
      </c>
      <c r="D19">
        <f>$D$1/POWER(C19,3/5)</f>
        <v>1.85118347238415</v>
      </c>
    </row>
    <row r="20" spans="1:4" ht="12.75">
      <c r="A20">
        <v>-11.271</v>
      </c>
      <c r="B20">
        <f>EXP(-A20/2.5)</f>
        <v>90.7764599187959</v>
      </c>
      <c r="C20">
        <f>((B19-B21)*(B19-B21))/(B20*B20)</f>
        <v>0.0598087222173354</v>
      </c>
      <c r="D20">
        <f>$D$1/POWER(C20,3/5)</f>
        <v>1.1163708963204</v>
      </c>
    </row>
    <row r="21" spans="1:4" ht="12.75">
      <c r="A21">
        <v>-11.465</v>
      </c>
      <c r="B21">
        <f>EXP(-A21/2.5)</f>
        <v>98.1012393471824</v>
      </c>
      <c r="C21">
        <f>((B20-B22)*(B20-B22))/(B21*B21)</f>
        <v>0.0349436503479635</v>
      </c>
      <c r="D21">
        <f>$D$1/POWER(C21,3/5)</f>
        <v>1.54115478035145</v>
      </c>
    </row>
    <row r="22" spans="1:4" ht="12.75">
      <c r="A22">
        <v>-11.731</v>
      </c>
      <c r="B22">
        <f>EXP(-A22/2.5)</f>
        <v>109.11474118706</v>
      </c>
      <c r="C22">
        <f>((B21-B23)*(B21-B23))/(B22*B22)</f>
        <v>0.00410024467464192</v>
      </c>
      <c r="D22">
        <f>$D$1/POWER(C22,3/5)</f>
        <v>5.57418471947883</v>
      </c>
    </row>
    <row r="23" spans="1:4" ht="12.75">
      <c r="A23">
        <v>-11.637</v>
      </c>
      <c r="B23">
        <f>EXP(-A23/2.5)</f>
        <v>105.088200256944</v>
      </c>
      <c r="C23">
        <f>((B22-B24)*(B22-B24))/(B23*B23)</f>
        <v>0.0023890692243718403</v>
      </c>
      <c r="D23">
        <f>$D$1/POWER(C23,3/5)</f>
        <v>7.70779188767675</v>
      </c>
    </row>
    <row r="24" spans="1:4" ht="12.75">
      <c r="A24">
        <v>-11.846</v>
      </c>
      <c r="B24">
        <f>EXP(-A24/2.5)</f>
        <v>114.251253355159</v>
      </c>
      <c r="C24">
        <f>((B23-B25)*(B23-B25))/(B24*B24)</f>
        <v>0.049214604929459296</v>
      </c>
      <c r="D24">
        <f>$D$1/POWER(C24,3/5)</f>
        <v>1.25490490980362</v>
      </c>
    </row>
    <row r="25" spans="1:4" ht="12.75">
      <c r="A25">
        <v>-10.947</v>
      </c>
      <c r="B25">
        <f>EXP(-A25/2.5)</f>
        <v>79.742285225396</v>
      </c>
      <c r="C25">
        <f>((B24-B26)*(B24-B26))/(B25*B25)</f>
        <v>0.0699060017009455</v>
      </c>
      <c r="D25">
        <f>$D$1/POWER(C25,3/5)</f>
        <v>1.0166197497689</v>
      </c>
    </row>
    <row r="26" spans="1:4" ht="12.75">
      <c r="A26">
        <v>-11.336</v>
      </c>
      <c r="B26">
        <f>EXP(-A26/2.5)</f>
        <v>93.1675979721184</v>
      </c>
      <c r="C26">
        <f>((B25-B27)*(B25-B27))/(B26*B26)</f>
        <v>0.0286315487925141</v>
      </c>
      <c r="D26">
        <f>$D$1/POWER(C26,3/5)</f>
        <v>1.73684201182956</v>
      </c>
    </row>
    <row r="27" spans="1:4" ht="12.75">
      <c r="A27">
        <v>-11.398</v>
      </c>
      <c r="B27">
        <f>EXP(-A27/2.5)</f>
        <v>95.5070436247609</v>
      </c>
      <c r="C27">
        <f>((B26-B28)*(B26-B28))/(B27*B27)</f>
        <v>0.025066347316735498</v>
      </c>
      <c r="D27">
        <f>$D$1/POWER(C27,3/5)</f>
        <v>1.88110305447676</v>
      </c>
    </row>
    <row r="28" spans="1:4" ht="12.75">
      <c r="A28">
        <v>-11.712</v>
      </c>
      <c r="B28">
        <f>EXP(-A28/2.5)</f>
        <v>108.288612419783</v>
      </c>
      <c r="C28">
        <f>((B27-B29)*(B27-B29))/(B28*B28)</f>
        <v>0.0013761127616971</v>
      </c>
      <c r="D28">
        <f>$D$1/POWER(C28,3/5)</f>
        <v>10.7318552648943</v>
      </c>
    </row>
    <row r="29" spans="1:4" ht="12.75">
      <c r="A29">
        <v>-11.501</v>
      </c>
      <c r="B29">
        <f>EXP(-A29/2.5)</f>
        <v>99.5241173279971</v>
      </c>
      <c r="C29">
        <f>((B28-B30)*(B28-B30))/(B29*B29)</f>
        <v>0.0037592184155362703</v>
      </c>
      <c r="D29">
        <f>$D$1/POWER(C29,3/5)</f>
        <v>5.87230608793306</v>
      </c>
    </row>
    <row r="30" spans="1:4" ht="12.75">
      <c r="A30">
        <v>-11.567</v>
      </c>
      <c r="B30">
        <f>EXP(-A30/2.5)</f>
        <v>102.186543417932</v>
      </c>
      <c r="C30">
        <f>((B29-B31)*(B29-B31))/(B30*B30)</f>
        <v>0.0528358177427258</v>
      </c>
      <c r="D30">
        <f>$D$1/POWER(C30,3/5)</f>
        <v>1.20256943190105</v>
      </c>
    </row>
    <row r="31" spans="1:4" ht="12.75">
      <c r="A31">
        <v>-10.828</v>
      </c>
      <c r="B31">
        <f>EXP(-A31/2.5)</f>
        <v>76.0354744148352</v>
      </c>
      <c r="C31">
        <f>((B30-B32)*(B30-B32))/(B31*B31)</f>
        <v>0.0641375652742644</v>
      </c>
      <c r="D31">
        <f>$D$1/POWER(C31,3/5)</f>
        <v>1.0705322094255</v>
      </c>
    </row>
    <row r="32" spans="1:4" ht="12.75">
      <c r="A32">
        <v>-11.045</v>
      </c>
      <c r="B32">
        <f>EXP(-A32/2.5)</f>
        <v>82.9302588694581</v>
      </c>
      <c r="C32">
        <f>((B31-B33)*(B31-B33))/(B32*B32)</f>
        <v>0.034963412286159797</v>
      </c>
      <c r="D32">
        <f>$D$1/POWER(C32,3/5)</f>
        <v>1.54063206851103</v>
      </c>
    </row>
    <row r="33" spans="1:4" ht="12.75">
      <c r="A33">
        <v>-11.292</v>
      </c>
      <c r="B33">
        <f>EXP(-A33/2.5)</f>
        <v>91.5421937617445</v>
      </c>
      <c r="C33">
        <f>((B32-B34)*(B32-B34))/(B33*B33)</f>
        <v>0.0451940769531295</v>
      </c>
      <c r="D33">
        <f>$D$1/POWER(C33,3/5)</f>
        <v>1.32074297059028</v>
      </c>
    </row>
    <row r="34" spans="1:4" ht="12.75">
      <c r="A34">
        <v>-11.572</v>
      </c>
      <c r="B34">
        <f>EXP(-A34/2.5)</f>
        <v>102.391121014172</v>
      </c>
      <c r="C34">
        <f>((B33-B35)*(B33-B35))/(B34*B34)</f>
        <v>0.158583369556851</v>
      </c>
      <c r="D34">
        <f>$D$1/POWER(C34,3/5)</f>
        <v>0.621888656966154</v>
      </c>
    </row>
    <row r="35" spans="1:4" ht="12.75">
      <c r="A35">
        <v>-12.213</v>
      </c>
      <c r="B35">
        <f>EXP(-A35/2.5)</f>
        <v>132.316926073347</v>
      </c>
      <c r="C35">
        <f>((B34-B36)*(B34-B36))/(B35*B35)</f>
        <v>0.018205481500648598</v>
      </c>
      <c r="D35">
        <f>$D$1/POWER(C35,3/5)</f>
        <v>2.27900836138953</v>
      </c>
    </row>
    <row r="36" spans="1:4" ht="12.75">
      <c r="A36">
        <v>-11.093</v>
      </c>
      <c r="B36">
        <f>EXP(-A36/2.5)</f>
        <v>84.5379038449664</v>
      </c>
      <c r="C36">
        <f>((B35-B37)*(B35-B37))/(B36*B36)</f>
        <v>0.027317419980366003</v>
      </c>
      <c r="D36">
        <f>$D$1/POWER(C36,3/5)</f>
        <v>1.78650161282963</v>
      </c>
    </row>
    <row r="37" spans="1:4" ht="12.75">
      <c r="A37">
        <v>-11.934</v>
      </c>
      <c r="B37">
        <f>EXP(-A37/2.5)</f>
        <v>118.344516266183</v>
      </c>
      <c r="C37">
        <f>((B36-B38)*(B36-B38))/(B37*B37)</f>
        <v>0.0006250375582429761</v>
      </c>
      <c r="D37">
        <f>$D$1/POWER(C37,3/5)</f>
        <v>17.2315185360335</v>
      </c>
    </row>
    <row r="38" spans="1:4" ht="12.75">
      <c r="A38">
        <v>-11.179</v>
      </c>
      <c r="B38">
        <f>EXP(-A38/2.5)</f>
        <v>87.4966056465274</v>
      </c>
      <c r="C38">
        <f>((B37-B39)*(B37-B39))/(B38*B38)</f>
        <v>0.035846585789234296</v>
      </c>
      <c r="D38">
        <f>$D$1/POWER(C38,3/5)</f>
        <v>1.51774405994011</v>
      </c>
    </row>
    <row r="39" spans="1:4" ht="12.75">
      <c r="A39">
        <v>-11.557</v>
      </c>
      <c r="B39">
        <f>EXP(-A39/2.5)</f>
        <v>101.778613647707</v>
      </c>
      <c r="C39">
        <f>((B38-B40)*(B38-B40))/(B39*B39)</f>
        <v>1.18720874868432E-05</v>
      </c>
      <c r="D39">
        <f>$D$1/POWER(C39,3/5)</f>
        <v>185.845036848938</v>
      </c>
    </row>
    <row r="40" spans="1:4" ht="12.75">
      <c r="A40">
        <v>-11.189</v>
      </c>
      <c r="B40">
        <f>EXP(-A40/2.5)</f>
        <v>87.8472929761898</v>
      </c>
      <c r="C40">
        <f>((B39-B41)*(B39-B41))/(B40*B40)</f>
        <v>0.012905710248624</v>
      </c>
      <c r="D40">
        <f>$D$1/POWER(C40,3/5)</f>
        <v>2.80154804098037</v>
      </c>
    </row>
    <row r="41" spans="1:4" ht="12.75">
      <c r="A41">
        <v>-11.299</v>
      </c>
      <c r="B41">
        <f>EXP(-A41/2.5)</f>
        <v>91.7988710848338</v>
      </c>
      <c r="C41">
        <f>((B40-B42)*(B40-B42))/(B41*B41)</f>
        <v>0.0030258131025698303</v>
      </c>
      <c r="D41">
        <f>$D$1/POWER(C41,3/5)</f>
        <v>6.68901178134083</v>
      </c>
    </row>
    <row r="42" spans="1:4" ht="12.75">
      <c r="A42">
        <v>-11.041</v>
      </c>
      <c r="B42">
        <f>EXP(-A42/2.5)</f>
        <v>82.7976765494073</v>
      </c>
      <c r="C42">
        <f>((B41-B43)*(B41-B43))/(B42*B42)</f>
        <v>0.0181909791758874</v>
      </c>
      <c r="D42">
        <f>$D$1/POWER(C42,3/5)</f>
        <v>2.2800983187102</v>
      </c>
    </row>
    <row r="43" spans="1:4" ht="12.75">
      <c r="A43">
        <v>-11.586</v>
      </c>
      <c r="B43">
        <f>EXP(-A43/2.5)</f>
        <v>102.966119785749</v>
      </c>
      <c r="C43">
        <f>((B42-B44)*(B42-B44))/(B43*B43)</f>
        <v>0.0138097986163357</v>
      </c>
      <c r="D43">
        <f>$D$1/POWER(C43,3/5)</f>
        <v>2.69001568991554</v>
      </c>
    </row>
    <row r="44" spans="1:4" ht="12.75">
      <c r="A44">
        <v>-11.382</v>
      </c>
      <c r="B44">
        <f>EXP(-A44/2.5)</f>
        <v>94.8977503637174</v>
      </c>
      <c r="C44">
        <f>((B43-B45)*(B43-B45))/(B44*B44)</f>
        <v>0.006561432449934241</v>
      </c>
      <c r="D44">
        <f>$D$1/POWER(C44,3/5)</f>
        <v>4.20405145705865</v>
      </c>
    </row>
    <row r="45" spans="1:4" ht="12.75">
      <c r="A45">
        <v>-11.766</v>
      </c>
      <c r="B45">
        <f>EXP(-A45/2.5)</f>
        <v>110.65309088527</v>
      </c>
      <c r="C45">
        <f>((B44-B46)*(B44-B46))/(B45*B45)</f>
        <v>1.70275693309124E-05</v>
      </c>
      <c r="D45">
        <f>$D$1/POWER(C45,3/5)</f>
        <v>149.684084691771</v>
      </c>
    </row>
    <row r="46" spans="1:4" ht="12.75">
      <c r="A46">
        <v>-11.394</v>
      </c>
      <c r="B46">
        <f>EXP(-A46/2.5)</f>
        <v>95.3543545388038</v>
      </c>
      <c r="C46">
        <f>((B45-B47)*(B45-B47))/(B46*B46)</f>
        <v>0.004082796885746981</v>
      </c>
      <c r="D46">
        <f>$D$1/POWER(C46,3/5)</f>
        <v>5.58846525913822</v>
      </c>
    </row>
    <row r="47" spans="1:3" ht="12.75">
      <c r="A47">
        <v>-11.9</v>
      </c>
      <c r="B47">
        <f>EXP(-A47/2.5)</f>
        <v>116.74592589899</v>
      </c>
      <c r="C47">
        <f>((B46-B48)*(B46-B48))/(B47*B47)</f>
        <v>8.87320726414865E-05</v>
      </c>
    </row>
    <row r="48" spans="1:4" ht="12.75">
      <c r="A48">
        <v>-11.365</v>
      </c>
      <c r="B48">
        <f>EXP(-A48/2.5)</f>
        <v>94.2546347325272</v>
      </c>
      <c r="C48">
        <f>((B47-B49)*(B47-B49))/(B48*B48)</f>
        <v>0.0209919394576952</v>
      </c>
      <c r="D48">
        <f>$D$1/POWER(C48,3/5)</f>
        <v>2.09235649415677</v>
      </c>
    </row>
    <row r="49" spans="1:4" ht="12.75">
      <c r="A49">
        <v>-11.589</v>
      </c>
      <c r="B49">
        <f>EXP(-A49/2.5)</f>
        <v>103.089753294761</v>
      </c>
      <c r="C49">
        <f>((B48-B50)*(B48-B50))/(B49*B49)</f>
        <v>0.00434205058945196</v>
      </c>
      <c r="D49">
        <f>$D$1/POWER(C49,3/5)</f>
        <v>5.38580087928845</v>
      </c>
    </row>
    <row r="50" spans="1:4" ht="12.75">
      <c r="A50">
        <v>-11.178</v>
      </c>
      <c r="B50">
        <f>EXP(-A50/2.5)</f>
        <v>87.461614003064</v>
      </c>
      <c r="C50">
        <f>((B49-B51)*(B49-B51))/(B50*B50)</f>
        <v>0.0386219430612082</v>
      </c>
      <c r="D50">
        <f>$D$1/POWER(C50,3/5)</f>
        <v>1.45133192587275</v>
      </c>
    </row>
    <row r="51" spans="1:4" ht="12.75">
      <c r="A51">
        <v>-11.133</v>
      </c>
      <c r="B51">
        <f>EXP(-A51/2.5)</f>
        <v>85.9013891009725</v>
      </c>
      <c r="C51">
        <f>((B50-B52)*(B50-B52))/(B51*B51)</f>
        <v>0.0273065391328047</v>
      </c>
      <c r="D51">
        <f>$D$1/POWER(C51,3/5)</f>
        <v>1.78692869960394</v>
      </c>
    </row>
    <row r="52" spans="1:4" ht="12.75">
      <c r="A52">
        <v>-11.554</v>
      </c>
      <c r="B52">
        <f>EXP(-A52/2.5)</f>
        <v>101.656552562628</v>
      </c>
      <c r="C52">
        <f>((B51-B53)*(B51-B53))/(B52*B52)</f>
        <v>0.0199040696335054</v>
      </c>
      <c r="D52">
        <f>$D$1/POWER(C52,3/5)</f>
        <v>2.16024043539811</v>
      </c>
    </row>
    <row r="53" spans="1:4" ht="12.75">
      <c r="A53">
        <v>-11.519</v>
      </c>
      <c r="B53">
        <f>EXP(-A53/2.5)</f>
        <v>100.243276840236</v>
      </c>
      <c r="C53">
        <f>((B52-B54)*(B52-B54))/(B53*B53)</f>
        <v>0.0006981165737824451</v>
      </c>
      <c r="D53">
        <f>$D$1/POWER(C53,3/5)</f>
        <v>16.1253983234418</v>
      </c>
    </row>
    <row r="54" spans="1:4" ht="12.75">
      <c r="A54">
        <v>-11.488</v>
      </c>
      <c r="B54">
        <f>EXP(-A54/2.5)</f>
        <v>99.0079351546722</v>
      </c>
      <c r="C54">
        <f>((B53-B55)*(B53-B55))/(B54*B54)</f>
        <v>0.00150496649238195</v>
      </c>
      <c r="D54">
        <f>$D$1/POWER(C54,3/5)</f>
        <v>10.1707065027421</v>
      </c>
    </row>
    <row r="55" spans="1:4" ht="12.75">
      <c r="A55">
        <v>-11.613</v>
      </c>
      <c r="B55">
        <f>EXP(-A55/2.5)</f>
        <v>104.084180539978</v>
      </c>
      <c r="C55">
        <f>((B54-B56)*(B54-B56))/(B55*B55)</f>
        <v>0.003999809154759741</v>
      </c>
      <c r="D55">
        <f>$D$1/POWER(C55,3/5)</f>
        <v>5.65774876273533</v>
      </c>
    </row>
    <row r="56" spans="1:4" ht="12.75">
      <c r="A56">
        <v>-11.316</v>
      </c>
      <c r="B56">
        <f>EXP(-A56/2.5)</f>
        <v>92.4252306170501</v>
      </c>
      <c r="C56">
        <f>((B55-B57)*(B55-B57))/(B56*B56)</f>
        <v>0.026458681417556</v>
      </c>
      <c r="D56">
        <f>$D$1/POWER(C56,3/5)</f>
        <v>1.82106858345269</v>
      </c>
    </row>
    <row r="57" spans="1:4" ht="12.75">
      <c r="A57">
        <v>-11.223</v>
      </c>
      <c r="B57">
        <f>EXP(-A57/2.5)</f>
        <v>89.0501772332149</v>
      </c>
      <c r="C57">
        <f>((B56-B58)*(B56-B58))/(B57*B57)</f>
        <v>0.0046450806289935805</v>
      </c>
      <c r="D57">
        <f>$D$1/POWER(C57,3/5)</f>
        <v>5.17215184220861</v>
      </c>
    </row>
    <row r="58" spans="1:4" ht="12.75">
      <c r="A58">
        <v>-11.475</v>
      </c>
      <c r="B58">
        <f>EXP(-A58/2.5)</f>
        <v>98.4944301619463</v>
      </c>
      <c r="C58">
        <f>((B57-B59)*(B57-B59))/(B58*B58)</f>
        <v>0.0036169010245283998</v>
      </c>
      <c r="D58">
        <f>$D$1/POWER(C58,3/5)</f>
        <v>6.00987232174876</v>
      </c>
    </row>
    <row r="59" spans="1:4" ht="12.75">
      <c r="A59">
        <v>-11.384</v>
      </c>
      <c r="B59">
        <f>EXP(-A59/2.5)</f>
        <v>94.9736989393881</v>
      </c>
      <c r="C59">
        <f>((B58-B60)*(B58-B60))/(B59*B59)</f>
        <v>0.02894869310064</v>
      </c>
      <c r="D59">
        <f>$D$1/POWER(C59,3/5)</f>
        <v>1.72540019623575</v>
      </c>
    </row>
    <row r="60" spans="1:4" ht="12.75">
      <c r="A60">
        <v>-11.027</v>
      </c>
      <c r="B60">
        <f>EXP(-A60/2.5)</f>
        <v>82.3353054082551</v>
      </c>
      <c r="C60">
        <f>((B59-B61)*(B59-B61))/(B60*B60)</f>
        <v>0.0335086004213549</v>
      </c>
      <c r="D60">
        <f>$D$1/POWER(C60,3/5)</f>
        <v>1.58042338490165</v>
      </c>
    </row>
    <row r="61" spans="1:4" ht="12.75">
      <c r="A61">
        <v>-10.952</v>
      </c>
      <c r="B61">
        <f>EXP(-A61/2.5)</f>
        <v>79.9019293867935</v>
      </c>
      <c r="C61">
        <f>((B60-B62)*(B60-B62))/(B61*B61)</f>
        <v>0.023540398088193498</v>
      </c>
      <c r="D61">
        <f>$D$1/POWER(C61,3/5)</f>
        <v>1.95334492557969</v>
      </c>
    </row>
    <row r="62" spans="1:4" ht="12.75">
      <c r="A62">
        <v>-11.374</v>
      </c>
      <c r="B62">
        <f>EXP(-A62/2.5)</f>
        <v>94.5945629211814</v>
      </c>
      <c r="C62">
        <f>((B61-B63)*(B61-B63))/(B62*B62)</f>
        <v>0.011434489049559399</v>
      </c>
      <c r="D62">
        <f>$D$1/POWER(C62,3/5)</f>
        <v>3.0125701086548</v>
      </c>
    </row>
    <row r="63" spans="1:4" ht="12.75">
      <c r="A63">
        <v>-11.25</v>
      </c>
      <c r="B63">
        <f>EXP(-A63/2.5)</f>
        <v>90.0171313005218</v>
      </c>
      <c r="C63">
        <f>((B62-B64)*(B62-B64))/(B63*B63)</f>
        <v>0.0034515369893441104</v>
      </c>
      <c r="D63">
        <f>$D$1/POWER(C63,3/5)</f>
        <v>6.18101362864723</v>
      </c>
    </row>
    <row r="64" spans="1:4" ht="12.75">
      <c r="A64">
        <v>-11.51</v>
      </c>
      <c r="B64">
        <f>EXP(-A64/2.5)</f>
        <v>99.8830498412547</v>
      </c>
      <c r="C64">
        <f>((B63-B65)*(B63-B65))/(B64*B64)</f>
        <v>0.0372293113080254</v>
      </c>
      <c r="D64">
        <f>$D$1/POWER(C64,3/5)</f>
        <v>1.4836662544852501</v>
      </c>
    </row>
    <row r="65" spans="1:4" ht="12.75">
      <c r="A65">
        <v>-11.735</v>
      </c>
      <c r="B65">
        <f>EXP(-A65/2.5)</f>
        <v>109.289464514347</v>
      </c>
      <c r="C65">
        <f>((B64-B66)*(B64-B66))/(B65*B65)</f>
        <v>0.00925103865105858</v>
      </c>
      <c r="D65">
        <f>$D$1/POWER(C65,3/5)</f>
        <v>3.42099880986271</v>
      </c>
    </row>
    <row r="66" spans="1:4" ht="12.75">
      <c r="A66">
        <v>-11.232</v>
      </c>
      <c r="B66">
        <f>EXP(-A66/2.5)</f>
        <v>89.3713356094808</v>
      </c>
      <c r="C66">
        <f>((B65-B67)*(B65-B67))/(B66*B66)</f>
        <v>0.0328427055080813</v>
      </c>
      <c r="D66">
        <f>$D$1/POWER(C66,3/5)</f>
        <v>1.59957226281113</v>
      </c>
    </row>
    <row r="67" spans="1:4" ht="12.75">
      <c r="A67">
        <v>-11.334</v>
      </c>
      <c r="B67">
        <f>EXP(-A67/2.5)</f>
        <v>93.0930936994233</v>
      </c>
      <c r="C67">
        <f>((B66-B68)*(B66-B68))/(B67*B67)</f>
        <v>0.00283730826364809</v>
      </c>
      <c r="D67">
        <f>$D$1/POWER(C67,3/5)</f>
        <v>6.9522167965543495</v>
      </c>
    </row>
    <row r="68" spans="1:4" ht="12.75">
      <c r="A68">
        <v>-11.367</v>
      </c>
      <c r="B68">
        <f>EXP(-A68/2.5)</f>
        <v>94.330068609841</v>
      </c>
      <c r="C68">
        <f>((B67-B69)*(B67-B69))/(B68*B68)</f>
        <v>0.00013258466328283102</v>
      </c>
      <c r="D68">
        <f>$D$1/POWER(C68,3/5)</f>
        <v>43.6889137007775</v>
      </c>
    </row>
    <row r="69" spans="1:4" ht="12.75">
      <c r="A69">
        <v>-11.363</v>
      </c>
      <c r="B69">
        <f>EXP(-A69/2.5)</f>
        <v>94.1792611781827</v>
      </c>
      <c r="C69">
        <f>((B68-B70)*(B68-B70))/(B69*B69)</f>
        <v>0.00297549207592543</v>
      </c>
      <c r="D69">
        <f>$D$1/POWER(C69,3/5)</f>
        <v>6.7566580722295</v>
      </c>
    </row>
    <row r="70" spans="1:4" ht="12.75">
      <c r="A70">
        <v>-11.227</v>
      </c>
      <c r="B70">
        <f>EXP(-A70/2.5)</f>
        <v>89.1927715618308</v>
      </c>
      <c r="C70">
        <f>((B69-B71)*(B69-B71))/(B70*B70)</f>
        <v>0.00273533107270035</v>
      </c>
      <c r="D70">
        <f>$D$1/POWER(C70,3/5)</f>
        <v>7.10659033600404</v>
      </c>
    </row>
    <row r="71" spans="1:4" ht="12.75">
      <c r="A71">
        <v>-11.236</v>
      </c>
      <c r="B71">
        <f>EXP(-A71/2.5)</f>
        <v>89.5144442028008</v>
      </c>
      <c r="C71">
        <f>((B70-B72)*(B70-B72))/(B71*B71)</f>
        <v>0.0695402026960552</v>
      </c>
      <c r="D71">
        <f>$D$1/POWER(C71,3/5)</f>
        <v>1.01982498818517</v>
      </c>
    </row>
    <row r="72" spans="1:4" ht="12.75">
      <c r="A72">
        <v>-11.814</v>
      </c>
      <c r="B72">
        <f>EXP(-A72/2.5)</f>
        <v>112.798156968642</v>
      </c>
      <c r="C72">
        <f>((B71-B73)*(B71-B73))/(B72*B72)</f>
        <v>0.0260697282037623</v>
      </c>
      <c r="D72">
        <f>$D$1/POWER(C72,3/5)</f>
        <v>1.83732218222059</v>
      </c>
    </row>
    <row r="73" spans="1:4" ht="12.75">
      <c r="A73">
        <v>-11.699</v>
      </c>
      <c r="B73">
        <f>EXP(-A73/2.5)</f>
        <v>107.726973162828</v>
      </c>
      <c r="C73">
        <f>((B72-B74)*(B72-B74))/(B73*B73)</f>
        <v>0.0271438772552212</v>
      </c>
      <c r="D73">
        <f>$D$1/POWER(C73,3/5)</f>
        <v>1.7933460093745999</v>
      </c>
    </row>
    <row r="74" spans="1:4" ht="12.75">
      <c r="A74">
        <v>-11.386</v>
      </c>
      <c r="B74">
        <f>EXP(-A74/2.5)</f>
        <v>95.0497082982292</v>
      </c>
      <c r="C74">
        <f>((B73-B75)*(B73-B75))/(B74*B74)</f>
        <v>0.0149113773266356</v>
      </c>
      <c r="D74">
        <f>$D$1/POWER(C74,3/5)</f>
        <v>2.56895539931972</v>
      </c>
    </row>
    <row r="75" spans="1:4" ht="12.75">
      <c r="A75">
        <v>-11.414</v>
      </c>
      <c r="B75">
        <f>EXP(-A75/2.5)</f>
        <v>96.1202488676642</v>
      </c>
      <c r="C75">
        <f>((B74-B76)*(B74-B76))/(B75*B75)</f>
        <v>0.0125823074204754</v>
      </c>
      <c r="D75">
        <f>$D$1/POWER(C75,3/5)</f>
        <v>2.84453344999606</v>
      </c>
    </row>
    <row r="76" spans="1:4" ht="12.75">
      <c r="A76">
        <v>-11.085</v>
      </c>
      <c r="B76">
        <f>EXP(-A76/2.5)</f>
        <v>84.2678149254096</v>
      </c>
      <c r="C76">
        <f>((B75-B77)*(B75-B77))/(B76*B76)</f>
        <v>0.00553773828489871</v>
      </c>
      <c r="D76">
        <f>$D$1/POWER(C76,3/5)</f>
        <v>4.65444351461206</v>
      </c>
    </row>
    <row r="77" spans="1:4" ht="12.75">
      <c r="A77">
        <v>-11.572</v>
      </c>
      <c r="B77">
        <f>EXP(-A77/2.5)</f>
        <v>102.391121014172</v>
      </c>
      <c r="C77">
        <f>((B76-B78)*(B76-B78))/(B77*B77)</f>
        <v>0.0723550178771757</v>
      </c>
      <c r="D77">
        <f>$D$1/POWER(C77,3/5)</f>
        <v>0.995831884245243</v>
      </c>
    </row>
    <row r="78" spans="1:4" ht="12.75">
      <c r="A78">
        <v>-11.792</v>
      </c>
      <c r="B78">
        <f>EXP(-A78/2.5)</f>
        <v>111.809887948627</v>
      </c>
      <c r="C78">
        <f>((B77-B79)*(B77-B79))/(B78*B78)</f>
        <v>0.0160570783812882</v>
      </c>
      <c r="D78">
        <f>$D$1/POWER(C78,3/5)</f>
        <v>2.4573516215141</v>
      </c>
    </row>
    <row r="79" spans="1:4" ht="12.75">
      <c r="A79">
        <v>-11.896</v>
      </c>
      <c r="B79">
        <f>EXP(-A79/2.5)</f>
        <v>116.55928177267</v>
      </c>
      <c r="C79">
        <f>((B78-B80)*(B78-B80))/(B79*B79)</f>
        <v>0.00031917616537773</v>
      </c>
      <c r="D79">
        <f>$D$1/POWER(C79,3/5)</f>
        <v>25.7898578701977</v>
      </c>
    </row>
    <row r="80" spans="1:4" ht="12.75">
      <c r="A80">
        <v>-11.745</v>
      </c>
      <c r="B80">
        <f>EXP(-A80/2.5)</f>
        <v>109.727497855041</v>
      </c>
      <c r="C80">
        <f>((B79-B81)*(B79-B81))/(B80*B80)</f>
        <v>0.0444362266533089</v>
      </c>
      <c r="D80">
        <f>$D$1/POWER(C80,3/5)</f>
        <v>1.33421222730314</v>
      </c>
    </row>
    <row r="81" spans="1:4" ht="12.75">
      <c r="A81">
        <v>-11.343</v>
      </c>
      <c r="B81">
        <f>EXP(-A81/2.5)</f>
        <v>93.4288328045323</v>
      </c>
      <c r="C81">
        <f>((B80-B82)*(B80-B82))/(B81*B81)</f>
        <v>0.0018533421870416801</v>
      </c>
      <c r="D81">
        <f>$D$1/POWER(C81,3/5)</f>
        <v>8.97622754769891</v>
      </c>
    </row>
    <row r="82" spans="1:4" ht="12.75">
      <c r="A82">
        <v>-11.835</v>
      </c>
      <c r="B82">
        <f>EXP(-A82/2.5)</f>
        <v>113.749652172249</v>
      </c>
      <c r="C82">
        <f>((B81-B83)*(B81-B83))/(B82*B82)</f>
        <v>0.00155493490644113</v>
      </c>
      <c r="D82">
        <f>$D$1/POWER(C82,3/5)</f>
        <v>9.97332318438765</v>
      </c>
    </row>
    <row r="83" spans="1:4" ht="12.75">
      <c r="A83">
        <v>-11.22</v>
      </c>
      <c r="B83">
        <f>EXP(-A83/2.5)</f>
        <v>88.9433811110239</v>
      </c>
      <c r="C83">
        <f>((B82-B84)*(B82-B84))/(B83*B83)</f>
        <v>0.00022265453715845102</v>
      </c>
      <c r="D83">
        <f>$D$1/POWER(C83,3/5)</f>
        <v>32.0101928568919</v>
      </c>
    </row>
    <row r="84" spans="1:4" ht="12.75">
      <c r="A84">
        <v>-11.864</v>
      </c>
      <c r="B84">
        <f>EXP(-A84/2.5)</f>
        <v>115.076830891957</v>
      </c>
      <c r="C84">
        <f>((B83-B85)*(B83-B85))/(B84*B84)</f>
        <v>0.00149406978550411</v>
      </c>
      <c r="D84">
        <f>$D$1/POWER(C84,3/5)</f>
        <v>10.2151486420842</v>
      </c>
    </row>
    <row r="85" spans="1:4" ht="12.75">
      <c r="A85">
        <v>-11.342</v>
      </c>
      <c r="B85">
        <f>EXP(-A85/2.5)</f>
        <v>93.3914687447207</v>
      </c>
      <c r="C85">
        <f>((B84-B86)*(B84-B86))/(B85*B85)</f>
        <v>1.1936960220998E-05</v>
      </c>
      <c r="D85">
        <f>$D$1/POWER(C85,3/5)</f>
        <v>185.238379223082</v>
      </c>
    </row>
    <row r="86" spans="1:4" ht="12.75">
      <c r="A86">
        <v>-11.871</v>
      </c>
      <c r="B86">
        <f>EXP(-A86/2.5)</f>
        <v>115.399497540954</v>
      </c>
      <c r="C86">
        <f>((B85-B87)*(B85-B87))/(B86*B86)</f>
        <v>1.0483354730825199E-07</v>
      </c>
      <c r="D86">
        <f>$D$1/POWER(C86,3/5)</f>
        <v>3173.70862033487</v>
      </c>
    </row>
    <row r="87" spans="1:4" ht="12.75">
      <c r="A87">
        <v>-11.343</v>
      </c>
      <c r="B87">
        <f>EXP(-A87/2.5)</f>
        <v>93.4288328045323</v>
      </c>
      <c r="C87">
        <f>((B86-B88)*(B86-B88))/(B87*B87)</f>
        <v>0.053989049833554896</v>
      </c>
      <c r="D87">
        <f>$D$1/POWER(C87,3/5)</f>
        <v>1.18709044629867</v>
      </c>
    </row>
    <row r="88" spans="1:4" ht="12.75">
      <c r="A88">
        <v>-11.35</v>
      </c>
      <c r="B88">
        <f>EXP(-A88/2.5)</f>
        <v>93.690800119474</v>
      </c>
      <c r="C88">
        <f>((B87-B89)*(B87-B89))/(B88*B88)</f>
        <v>1.91673957047559E-05</v>
      </c>
      <c r="D88">
        <f>$D$1/POWER(C88,3/5)</f>
        <v>139.421372933881</v>
      </c>
    </row>
    <row r="89" spans="1:4" ht="12.75">
      <c r="A89">
        <v>-11.332</v>
      </c>
      <c r="B89">
        <f>EXP(-A89/2.5)</f>
        <v>93.0186490063114</v>
      </c>
      <c r="C89">
        <f>((B88-B90)*(B88-B90))/(B89*B89)</f>
        <v>0.00908127156290065</v>
      </c>
      <c r="D89">
        <f>$D$1/POWER(C89,3/5)</f>
        <v>3.4592282793130398</v>
      </c>
    </row>
    <row r="90" spans="1:4" ht="12.75">
      <c r="A90">
        <v>-11.576</v>
      </c>
      <c r="B90">
        <f>EXP(-A90/2.5)</f>
        <v>102.555077938356</v>
      </c>
      <c r="C90">
        <f>((B89-B91)*(B89-B91))/(B90*B90)</f>
        <v>0.00174860470080786</v>
      </c>
      <c r="D90">
        <f>$D$1/POWER(C90,3/5)</f>
        <v>9.295060811535</v>
      </c>
    </row>
    <row r="91" spans="1:4" ht="12.75">
      <c r="A91">
        <v>-11.214</v>
      </c>
      <c r="B91">
        <f>EXP(-A91/2.5)</f>
        <v>88.7301729484924</v>
      </c>
      <c r="C91">
        <f>((B90-B92)*(B90-B92))/(B91*B91)</f>
        <v>0.0311146871363817</v>
      </c>
      <c r="D91">
        <f>$D$1/POWER(C91,3/5)</f>
        <v>1.65229640258953</v>
      </c>
    </row>
    <row r="92" spans="1:4" ht="12.75">
      <c r="A92">
        <v>-11.162</v>
      </c>
      <c r="B92">
        <f>EXP(-A92/2.5)</f>
        <v>86.9036470721492</v>
      </c>
      <c r="C92">
        <f>((B91-B93)*(B91-B93))/(B92*B92)</f>
        <v>0.0988102302866255</v>
      </c>
      <c r="D92">
        <f>$D$1/POWER(C92,3/5)</f>
        <v>0.8260114614697941</v>
      </c>
    </row>
    <row r="93" spans="1:4" ht="12.75">
      <c r="A93">
        <v>-11.885</v>
      </c>
      <c r="B93">
        <f>EXP(-A93/2.5)</f>
        <v>116.047547573706</v>
      </c>
      <c r="C93">
        <f>((B92-B94)*(B92-B94))/(B93*B93)</f>
        <v>0.00021074550708784402</v>
      </c>
      <c r="D93">
        <f>$D$1/POWER(C93,3/5)</f>
        <v>33.0835591908109</v>
      </c>
    </row>
    <row r="94" spans="1:4" ht="12.75">
      <c r="A94">
        <v>-11.21</v>
      </c>
      <c r="B94">
        <f>EXP(-A94/2.5)</f>
        <v>88.5883181858473</v>
      </c>
      <c r="C94">
        <f>((B93-B95)*(B93-B95))/(B94*B94)</f>
        <v>0.08922258366572759</v>
      </c>
      <c r="D94">
        <f>$D$1/POWER(C94,3/5)</f>
        <v>0.8781775758541821</v>
      </c>
    </row>
    <row r="95" spans="1:4" ht="12.75">
      <c r="A95">
        <v>-11.238</v>
      </c>
      <c r="B95">
        <f>EXP(-A95/2.5)</f>
        <v>89.5860844104252</v>
      </c>
      <c r="C95">
        <f>((B94-B96)*(B94-B96))/(B95*B95)</f>
        <v>0.0505117781517522</v>
      </c>
      <c r="D95">
        <f>$D$1/POWER(C95,3/5)</f>
        <v>1.23546835537226</v>
      </c>
    </row>
    <row r="96" spans="1:4" ht="12.75">
      <c r="A96">
        <v>-11.722</v>
      </c>
      <c r="B96">
        <f>EXP(-A96/2.5)</f>
        <v>108.722634334596</v>
      </c>
      <c r="C96">
        <f>((B95-B97)*(B95-B97))/(B96*B96)</f>
        <v>0.037231431456506196</v>
      </c>
      <c r="D96">
        <f>$D$1/POWER(C96,3/5)</f>
        <v>1.4836155613726</v>
      </c>
    </row>
    <row r="97" spans="1:4" ht="12.75">
      <c r="A97">
        <v>-11.764</v>
      </c>
      <c r="B97">
        <f>EXP(-A97/2.5)</f>
        <v>110.56460381211</v>
      </c>
      <c r="C97">
        <f>((B96-B98)*(B96-B98))/(B97*B97)</f>
        <v>0.0154634329099529</v>
      </c>
      <c r="D97">
        <f>$D$1/POWER(C97,3/5)</f>
        <v>2.51352767701106</v>
      </c>
    </row>
    <row r="98" spans="1:4" ht="12.75">
      <c r="A98">
        <v>-11.384</v>
      </c>
      <c r="B98">
        <f>EXP(-A98/2.5)</f>
        <v>94.9736989393881</v>
      </c>
      <c r="C98">
        <f>((B97-B99)*(B97-B99))/(B98*B98)</f>
        <v>0.025906547746208198</v>
      </c>
      <c r="D98">
        <f>$D$1/POWER(C98,3/5)</f>
        <v>1.8442572278535398</v>
      </c>
    </row>
    <row r="99" spans="1:4" ht="12.75">
      <c r="A99">
        <v>-11.392</v>
      </c>
      <c r="B99">
        <f>EXP(-A99/2.5)</f>
        <v>95.2781015604309</v>
      </c>
      <c r="C99">
        <f>((B98-B100)*(B98-B100))/(B99*B99)</f>
        <v>0.0214879552869578</v>
      </c>
      <c r="D99">
        <f>$D$1/POWER(C99,3/5)</f>
        <v>2.06324197880421</v>
      </c>
    </row>
    <row r="100" spans="1:4" ht="12.75">
      <c r="A100">
        <v>-11.727</v>
      </c>
      <c r="B100">
        <f>EXP(-A100/2.5)</f>
        <v>108.94029719357</v>
      </c>
      <c r="C100">
        <f>((B99-B101)*(B99-B101))/(B100*B100)</f>
        <v>0.0034960841287013204</v>
      </c>
      <c r="D100">
        <f>$D$1/POWER(C100,3/5)</f>
        <v>6.13363735905947</v>
      </c>
    </row>
    <row r="101" spans="1:4" ht="12.75">
      <c r="A101">
        <v>-11.217</v>
      </c>
      <c r="B101">
        <f>EXP(-A101/2.5)</f>
        <v>88.8367130673171</v>
      </c>
      <c r="C101">
        <f>((B100-B102)*(B100-B102))/(B101*B101)</f>
        <v>0.0464142311308547</v>
      </c>
      <c r="D101">
        <f>$D$1/POWER(C101,3/5)</f>
        <v>1.29979997419919</v>
      </c>
    </row>
    <row r="102" spans="1:4" ht="12.75">
      <c r="A102">
        <v>-11.244</v>
      </c>
      <c r="B102">
        <f>EXP(-A102/2.5)</f>
        <v>89.8013492274636</v>
      </c>
      <c r="C102">
        <f>((B101-B103)*(B101-B103))/(B102*B102)</f>
        <v>0.0527640577240986</v>
      </c>
      <c r="D102">
        <f>$D$1/POWER(C102,3/5)</f>
        <v>1.20355047411642</v>
      </c>
    </row>
    <row r="103" spans="1:4" ht="12.75">
      <c r="A103">
        <v>-11.739</v>
      </c>
      <c r="B103">
        <f>EXP(-A103/2.5)</f>
        <v>109.464467622722</v>
      </c>
      <c r="C103">
        <f>((B102-B104)*(B102-B104))/(B103*B103)</f>
        <v>0.0616450639240246</v>
      </c>
      <c r="D103">
        <f>$D$1/POWER(C103,3/5)</f>
        <v>1.0962970260976599</v>
      </c>
    </row>
    <row r="104" spans="1:4" ht="12.75">
      <c r="A104">
        <v>-11.905</v>
      </c>
      <c r="B104">
        <f>EXP(-A104/2.5)</f>
        <v>116.979651398379</v>
      </c>
      <c r="C104">
        <f>((B103-B105)*(B103-B105))/(B104*B104)</f>
        <v>0.009764219113291011</v>
      </c>
      <c r="D104">
        <f>$D$1/POWER(C104,3/5)</f>
        <v>3.31195715871338</v>
      </c>
    </row>
    <row r="105" spans="1:4" ht="12.75">
      <c r="A105">
        <v>-11.46</v>
      </c>
      <c r="B105">
        <f>EXP(-A105/2.5)</f>
        <v>97.9052329402304</v>
      </c>
      <c r="C105">
        <f>((B104-B106)*(B104-B106))/(B105*B105)</f>
        <v>0.00496757772888112</v>
      </c>
      <c r="D105">
        <f>$D$1/POWER(C105,3/5)</f>
        <v>4.96798662060667</v>
      </c>
    </row>
    <row r="106" spans="1:4" ht="12.75">
      <c r="A106">
        <v>-11.753</v>
      </c>
      <c r="B106">
        <f>EXP(-A106/2.5)</f>
        <v>110.079188252705</v>
      </c>
      <c r="C106">
        <f>((B105-B107)*(B105-B107))/(B106*B106)</f>
        <v>0.00022705250556033</v>
      </c>
      <c r="D106">
        <f>$D$1/POWER(C106,3/5)</f>
        <v>31.6367192928457</v>
      </c>
    </row>
    <row r="107" spans="1:4" ht="12.75">
      <c r="A107">
        <v>-11.502</v>
      </c>
      <c r="B107">
        <f>EXP(-A107/2.5)</f>
        <v>99.5639349379194</v>
      </c>
      <c r="C107">
        <f>((B106-B108)*(B106-B108))/(B107*B107)</f>
        <v>0.074717177497527</v>
      </c>
      <c r="D107">
        <f>$D$1/POWER(C107,3/5)</f>
        <v>0.9768209057876841</v>
      </c>
    </row>
    <row r="108" spans="1:4" ht="12.75">
      <c r="A108">
        <v>-11.043</v>
      </c>
      <c r="B108">
        <f>EXP(-A108/2.5)</f>
        <v>82.86394119297</v>
      </c>
      <c r="C108">
        <f>((B107-B109)*(B107-B109))/(B108*B108)</f>
        <v>3.8834906898483E-05</v>
      </c>
      <c r="D108">
        <f>$D$1/POWER(C108,3/5)</f>
        <v>91.2712207765977</v>
      </c>
    </row>
    <row r="109" spans="1:4" ht="12.75">
      <c r="A109">
        <v>-11.489</v>
      </c>
      <c r="B109">
        <f>EXP(-A109/2.5)</f>
        <v>99.047546250425</v>
      </c>
      <c r="C109">
        <f>((B108-B110)*(B108-B110))/(B109*B109)</f>
        <v>2.84856198725567E-05</v>
      </c>
      <c r="D109">
        <f>$D$1/POWER(C109,3/5)</f>
        <v>109.923820849777</v>
      </c>
    </row>
    <row r="110" spans="1:4" ht="12.75">
      <c r="A110">
        <v>-11.027</v>
      </c>
      <c r="B110">
        <f>EXP(-A110/2.5)</f>
        <v>82.3353054082551</v>
      </c>
      <c r="C110">
        <f>((B109-B111)*(B109-B111))/(B110*B110)</f>
        <v>0.0015302052232041101</v>
      </c>
      <c r="D110">
        <f>$D$1/POWER(C110,3/5)</f>
        <v>10.0697204096544</v>
      </c>
    </row>
    <row r="111" spans="1:4" ht="12.75">
      <c r="A111">
        <v>-11.569</v>
      </c>
      <c r="B111">
        <f>EXP(-A111/2.5)</f>
        <v>102.268325361082</v>
      </c>
      <c r="C111">
        <f>((B110-B112)*(B110-B112))/(B111*B111)</f>
        <v>0.013073700704497001</v>
      </c>
      <c r="D111">
        <f>$D$1/POWER(C111,3/5)</f>
        <v>2.77989311102509</v>
      </c>
    </row>
    <row r="112" spans="1:4" ht="12.75">
      <c r="A112">
        <v>-11.359</v>
      </c>
      <c r="B112">
        <f>EXP(-A112/2.5)</f>
        <v>94.0286948454846</v>
      </c>
      <c r="C112">
        <f>((B111-B113)*(B111-B113))/(B112*B112)</f>
        <v>0.0532223575935799</v>
      </c>
      <c r="D112">
        <f>$D$1/POWER(C112,3/5)</f>
        <v>1.19732142863626</v>
      </c>
    </row>
    <row r="113" spans="1:4" ht="12.75">
      <c r="A113">
        <v>-10.973</v>
      </c>
      <c r="B113">
        <f>EXP(-A113/2.5)</f>
        <v>80.5759324433468</v>
      </c>
      <c r="C113">
        <f>((B112-B114)*(B112-B114))/(B113*B113)</f>
        <v>3.4806096729717498E-06</v>
      </c>
      <c r="D113">
        <f>$D$1/POWER(C113,3/5)</f>
        <v>388.037793765359</v>
      </c>
    </row>
    <row r="114" spans="1:4" ht="12.75">
      <c r="A114">
        <v>-11.355</v>
      </c>
      <c r="B114">
        <f>EXP(-A114/2.5)</f>
        <v>93.8783692262967</v>
      </c>
      <c r="C114">
        <f>((B113-B115)*(B113-B115))/(B114*B114)</f>
        <v>0.00347226192721117</v>
      </c>
      <c r="D114">
        <f>$D$1/POWER(C114,3/5)</f>
        <v>6.1588515095395</v>
      </c>
    </row>
    <row r="115" spans="1:4" ht="12.75">
      <c r="A115">
        <v>-11.139</v>
      </c>
      <c r="B115">
        <f>EXP(-A115/2.5)</f>
        <v>86.1078000288511</v>
      </c>
      <c r="C115">
        <f>((B114-B116)*(B114-B116))/(B115*B115)</f>
        <v>0.0504904835901479</v>
      </c>
      <c r="D115">
        <f>$D$1/POWER(C115,3/5)</f>
        <v>1.23578096721201</v>
      </c>
    </row>
    <row r="116" spans="1:4" ht="12.75">
      <c r="A116">
        <v>-10.778</v>
      </c>
      <c r="B116">
        <f>EXP(-A116/2.5)</f>
        <v>74.5298711456712</v>
      </c>
      <c r="C116">
        <f>((B115-B117)*(B115-B117))/(B116*B116)</f>
        <v>0.005388594905128771</v>
      </c>
      <c r="D116">
        <f>$D$1/POWER(C116,3/5)</f>
        <v>4.73131538506878</v>
      </c>
    </row>
    <row r="117" spans="1:4" ht="12.75">
      <c r="A117">
        <v>-11.293</v>
      </c>
      <c r="B117">
        <f>EXP(-A117/2.5)</f>
        <v>91.5788179636012</v>
      </c>
      <c r="C117">
        <f>((B116-B118)*(B116-B118))/(B117*B117)</f>
        <v>0.0660286800384811</v>
      </c>
      <c r="D117">
        <f>$D$1/POWER(C117,3/5)</f>
        <v>1.05202885325827</v>
      </c>
    </row>
    <row r="118" spans="1:4" ht="12.75">
      <c r="A118">
        <v>-11.464</v>
      </c>
      <c r="B118">
        <f>EXP(-A118/2.5)</f>
        <v>98.0620066984963</v>
      </c>
      <c r="C118">
        <f>((B117-B119)*(B117-B119))/(B118*B118)</f>
        <v>0.009528435758849731</v>
      </c>
      <c r="D118">
        <f>$D$1/POWER(C118,3/5)</f>
        <v>3.36088965720962</v>
      </c>
    </row>
    <row r="119" spans="1:4" ht="12.75">
      <c r="A119">
        <v>-11.017</v>
      </c>
      <c r="B119">
        <f>EXP(-A119/2.5)</f>
        <v>82.0066219916996</v>
      </c>
      <c r="C119">
        <f>((B118-B120)*(B118-B120))/(B119*B119)</f>
        <v>0.006391988975160361</v>
      </c>
      <c r="D119">
        <f>$D$1/POWER(C119,3/5)</f>
        <v>4.27056769047028</v>
      </c>
    </row>
    <row r="120" spans="1:4" ht="12.75">
      <c r="A120">
        <v>-11.291</v>
      </c>
      <c r="B120">
        <f>EXP(-A120/2.5)</f>
        <v>91.505584206639</v>
      </c>
      <c r="C120">
        <f>((B119-B121)*(B119-B121))/(B120*B120)</f>
        <v>0.0072561566264762</v>
      </c>
      <c r="D120">
        <f>$D$1/POWER(C120,3/5)</f>
        <v>3.95770328380361</v>
      </c>
    </row>
    <row r="121" spans="1:3" ht="12.75">
      <c r="A121">
        <v>-11.244</v>
      </c>
      <c r="B121">
        <f>EXP(-A121/2.5)</f>
        <v>89.8013492274636</v>
      </c>
      <c r="C121">
        <f>((B120-B122)*(B120-B122))/(B121*B121)</f>
        <v>0.00520375372353578</v>
      </c>
    </row>
    <row r="122" spans="1:4" ht="12.75">
      <c r="A122">
        <v>-11.462</v>
      </c>
      <c r="B122">
        <f>EXP(-A122/2.5)</f>
        <v>97.9835884646133</v>
      </c>
      <c r="C122">
        <f>((B121-B123)*(B121-B123))/(B122*B122)</f>
        <v>0.009685764908608941</v>
      </c>
      <c r="D122">
        <f>$D$1/POWER(C122,3/5)</f>
        <v>3.3280271924663</v>
      </c>
    </row>
    <row r="123" spans="1:4" ht="12.75">
      <c r="A123">
        <v>-11.499</v>
      </c>
      <c r="B123">
        <f>EXP(-A123/2.5)</f>
        <v>99.4445298733613</v>
      </c>
      <c r="C123">
        <f>((B122-B124)*(B122-B124))/(B123*B123)</f>
        <v>0.00480686666020964</v>
      </c>
      <c r="D123">
        <f>$D$1/POWER(C123,3/5)</f>
        <v>5.06698916063023</v>
      </c>
    </row>
    <row r="124" spans="1:4" ht="12.75">
      <c r="A124">
        <v>-11.632</v>
      </c>
      <c r="B124">
        <f>EXP(-A124/2.5)</f>
        <v>104.878233892783</v>
      </c>
      <c r="C124">
        <f>((B123-B125)*(B123-B125))/(B124*B124)</f>
        <v>0.00130214208492104</v>
      </c>
      <c r="D124">
        <f>$D$1/POWER(C124,3/5)</f>
        <v>11.0935921470394</v>
      </c>
    </row>
    <row r="125" spans="1:4" ht="12.75">
      <c r="A125">
        <v>-11.402</v>
      </c>
      <c r="B125">
        <f>EXP(-A125/2.5)</f>
        <v>95.6599772088019</v>
      </c>
      <c r="C125">
        <f>((B124-B126)*(B124-B126))/(B125*B125)</f>
        <v>0.015370161463687299</v>
      </c>
      <c r="D125">
        <f>$D$1/POWER(C125,3/5)</f>
        <v>2.52266837336814</v>
      </c>
    </row>
    <row r="126" spans="1:4" ht="12.75">
      <c r="A126">
        <v>-11.332</v>
      </c>
      <c r="B126">
        <f>EXP(-A126/2.5)</f>
        <v>93.0186490063114</v>
      </c>
      <c r="C126">
        <f>((B125-B127)*(B125-B127))/(B126*B126)</f>
        <v>0.0014533811687337701</v>
      </c>
      <c r="D126">
        <f>$D$1/POWER(C126,3/5)</f>
        <v>10.3857891904774</v>
      </c>
    </row>
    <row r="127" spans="1:4" ht="12.75">
      <c r="A127">
        <v>-11.493</v>
      </c>
      <c r="B127">
        <f>EXP(-A127/2.5)</f>
        <v>99.2061491729284</v>
      </c>
      <c r="C127">
        <f>((B126-B128)*(B126-B128))/(B127*B127)</f>
        <v>0.009604968969586791</v>
      </c>
      <c r="D127">
        <f>$D$1/POWER(C127,3/5)</f>
        <v>3.34479604243021</v>
      </c>
    </row>
    <row r="128" spans="1:4" ht="12.75">
      <c r="A128">
        <v>-11.056</v>
      </c>
      <c r="B128">
        <f>EXP(-A128/2.5)</f>
        <v>83.2959559520744</v>
      </c>
      <c r="C128">
        <f>((B127-B129)*(B127-B129))/(B128*B128)</f>
        <v>0.0237160188725093</v>
      </c>
      <c r="D128">
        <f>$D$1/POWER(C128,3/5)</f>
        <v>1.94465313465296</v>
      </c>
    </row>
    <row r="129" spans="1:4" ht="12.75">
      <c r="A129">
        <v>-11.797</v>
      </c>
      <c r="B129">
        <f>EXP(-A129/2.5)</f>
        <v>112.033731493455</v>
      </c>
      <c r="C129">
        <f>((B128-B130)*(B128-B130))/(B129*B129)</f>
        <v>0.000776742227984335</v>
      </c>
      <c r="D129">
        <f>$D$1/POWER(C129,3/5)</f>
        <v>15.1251980665503</v>
      </c>
    </row>
    <row r="130" spans="1:4" ht="12.75">
      <c r="A130">
        <v>-11.148</v>
      </c>
      <c r="B130">
        <f>EXP(-A130/2.5)</f>
        <v>86.4183467576764</v>
      </c>
      <c r="C130">
        <f>((B129-B131)*(B129-B131))/(B130*B130)</f>
        <v>0.0178616105169497</v>
      </c>
      <c r="D130">
        <f>$D$1/POWER(C130,3/5)</f>
        <v>2.30523312382706</v>
      </c>
    </row>
    <row r="131" spans="1:4" ht="12.75">
      <c r="A131">
        <v>-11.525</v>
      </c>
      <c r="B131">
        <f>EXP(-A131/2.5)</f>
        <v>100.484149636389</v>
      </c>
      <c r="C131">
        <f>((B130-B132)*(B130-B132))/(B131*B131)</f>
        <v>0.008741395703175161</v>
      </c>
      <c r="D131">
        <f>$D$1/POWER(C131,3/5)</f>
        <v>3.53931121500842</v>
      </c>
    </row>
    <row r="132" spans="1:4" ht="12.75">
      <c r="A132">
        <v>-11.406</v>
      </c>
      <c r="B132">
        <f>EXP(-A132/2.5)</f>
        <v>95.8131556824369</v>
      </c>
      <c r="C132">
        <f>((B131-B133)*(B131-B133))/(B132*B132)</f>
        <v>0.00289127927782428</v>
      </c>
      <c r="D132">
        <f>$D$1/POWER(C132,3/5)</f>
        <v>6.87405803226224</v>
      </c>
    </row>
    <row r="133" spans="1:4" ht="12.75">
      <c r="A133">
        <v>-11.65</v>
      </c>
      <c r="B133">
        <f>EXP(-A133/2.5)</f>
        <v>105.63608215666</v>
      </c>
      <c r="C133">
        <f>((B132-B134)*(B132-B134))/(B133*B133)</f>
        <v>0.0185690792946232</v>
      </c>
      <c r="D133">
        <f>$D$1/POWER(C133,3/5)</f>
        <v>2.25212762579023</v>
      </c>
    </row>
    <row r="134" spans="1:4" ht="12.75">
      <c r="A134">
        <v>-10.999</v>
      </c>
      <c r="B134">
        <f>EXP(-A134/2.5)</f>
        <v>81.4182948327029</v>
      </c>
      <c r="C134">
        <f>((B133-B135)*(B133-B135))/(B134*B134)</f>
        <v>0.132993041670099</v>
      </c>
      <c r="D134">
        <f>$D$1/POWER(C134,3/5)</f>
        <v>0.6911461116830051</v>
      </c>
    </row>
    <row r="135" spans="1:4" ht="12.75">
      <c r="A135">
        <v>-10.825</v>
      </c>
      <c r="B135">
        <f>EXP(-A135/2.5)</f>
        <v>75.9442865691873</v>
      </c>
      <c r="C135">
        <f>((B134-B136)*(B134-B136))/(B135*B135)</f>
        <v>0.10098192631177301</v>
      </c>
      <c r="D135">
        <f>$D$1/POWER(C135,3/5)</f>
        <v>0.815306734779184</v>
      </c>
    </row>
    <row r="136" spans="1:4" ht="12.75">
      <c r="A136">
        <v>-11.648</v>
      </c>
      <c r="B136">
        <f>EXP(-A136/2.5)</f>
        <v>105.551607085468</v>
      </c>
      <c r="C136">
        <f>((B135-B137)*(B135-B137))/(B136*B136)</f>
        <v>0.00544116644644153</v>
      </c>
      <c r="D136">
        <f>$D$1/POWER(C136,3/5)</f>
        <v>4.70383428894623</v>
      </c>
    </row>
    <row r="137" spans="1:4" ht="12.75">
      <c r="A137">
        <v>-11.069</v>
      </c>
      <c r="B137">
        <f>EXP(-A137/2.5)</f>
        <v>83.7302230389029</v>
      </c>
      <c r="C137">
        <f>((B136-B138)*(B136-B138))/(B137*B137)</f>
        <v>0.00354748732811729</v>
      </c>
      <c r="D137">
        <f>$D$1/POWER(C137,3/5)</f>
        <v>6.08015581067392</v>
      </c>
    </row>
    <row r="138" spans="1:4" ht="12.75">
      <c r="A138">
        <v>-11.527</v>
      </c>
      <c r="B138">
        <f>EXP(-A138/2.5)</f>
        <v>100.564569119603</v>
      </c>
      <c r="C138">
        <f>((B137-B139)*(B137-B139))/(B138*B138)</f>
        <v>0.000389847509143207</v>
      </c>
      <c r="D138">
        <f>$D$1/POWER(C138,3/5)</f>
        <v>22.8733808994977</v>
      </c>
    </row>
    <row r="139" spans="1:4" ht="12.75">
      <c r="A139">
        <v>-11.009</v>
      </c>
      <c r="B139">
        <f>EXP(-A139/2.5)</f>
        <v>81.7446202277234</v>
      </c>
      <c r="C139">
        <f>((B138-B140)*(B138-B140))/(B139*B139)</f>
        <v>0.00578711466400682</v>
      </c>
      <c r="D139">
        <f>$D$1/POWER(C139,3/5)</f>
        <v>4.53304434818989</v>
      </c>
    </row>
    <row r="140" spans="1:4" ht="12.75">
      <c r="A140">
        <v>-11.677</v>
      </c>
      <c r="B140">
        <f>EXP(-A140/2.5)</f>
        <v>106.783134778781</v>
      </c>
      <c r="C140">
        <f>((B139-B141)*(B139-B141))/(B140*B140)</f>
        <v>0.0350377747176039</v>
      </c>
      <c r="D140">
        <f>$D$1/POWER(C140,3/5)</f>
        <v>1.53866937838246</v>
      </c>
    </row>
    <row r="141" spans="1:4" ht="12.75">
      <c r="A141">
        <v>-10.308</v>
      </c>
      <c r="B141">
        <f>EXP(-A141/2.5)</f>
        <v>61.7565473594597</v>
      </c>
      <c r="C141">
        <f>((B140-B142)*(B140-B142))/(B141*B141)</f>
        <v>0.061198593976769</v>
      </c>
      <c r="D141">
        <f>$D$1/POWER(C141,3/5)</f>
        <v>1.10108882174259</v>
      </c>
    </row>
    <row r="142" spans="1:4" ht="12.75">
      <c r="A142">
        <v>-11.291</v>
      </c>
      <c r="B142">
        <f>EXP(-A142/2.5)</f>
        <v>91.505584206639</v>
      </c>
      <c r="C142">
        <f>((B141-B143)*(B141-B143))/(B142*B142)</f>
        <v>0.177268457431418</v>
      </c>
      <c r="D142">
        <f>$D$1/POWER(C142,3/5)</f>
        <v>0.581685637975872</v>
      </c>
    </row>
    <row r="143" spans="1:4" ht="12.75">
      <c r="A143">
        <v>-11.52</v>
      </c>
      <c r="B143">
        <f>EXP(-A143/2.5)</f>
        <v>100.283382171504</v>
      </c>
      <c r="C143">
        <f>((B142-B144)*(B142-B144))/(B143*B143)</f>
        <v>0.0024475791084501604</v>
      </c>
      <c r="D143">
        <f>$D$1/POWER(C143,3/5)</f>
        <v>7.59670352867003</v>
      </c>
    </row>
    <row r="144" spans="1:4" ht="12.75">
      <c r="A144">
        <v>-11.423</v>
      </c>
      <c r="B144">
        <f>EXP(-A144/2.5)</f>
        <v>96.4669053709048</v>
      </c>
      <c r="C144">
        <f>((B143-B145)*(B143-B145))/(B144*B144)</f>
        <v>0.0646137190304466</v>
      </c>
      <c r="D144">
        <f>$D$1/POWER(C144,3/5)</f>
        <v>1.06579180619934</v>
      </c>
    </row>
    <row r="145" spans="1:4" ht="12.75">
      <c r="A145">
        <v>-10.819</v>
      </c>
      <c r="B145">
        <f>EXP(-A145/2.5)</f>
        <v>75.7622388260959</v>
      </c>
      <c r="C145">
        <f>((B144-B146)*(B144-B146))/(B145*B145)</f>
        <v>0.008027277664406321</v>
      </c>
      <c r="D145">
        <f>$D$1/POWER(C145,3/5)</f>
        <v>3.72499975955654</v>
      </c>
    </row>
    <row r="146" spans="1:4" ht="12.75">
      <c r="A146">
        <v>-11.593</v>
      </c>
      <c r="B146">
        <f>EXP(-A146/2.5)</f>
        <v>103.254828925321</v>
      </c>
      <c r="C146">
        <f>((B145-B147)*(B145-B147))/(B146*B146)</f>
        <v>0.007335169836323521</v>
      </c>
      <c r="D146">
        <f>$D$1/POWER(C146,3/5)</f>
        <v>3.93206887183962</v>
      </c>
    </row>
    <row r="147" spans="1:4" ht="12.75">
      <c r="A147">
        <v>-11.095</v>
      </c>
      <c r="B147">
        <f>EXP(-A147/2.5)</f>
        <v>84.605561227387</v>
      </c>
      <c r="C147">
        <f>((B146-B148)*(B146-B148))/(B147*B147)</f>
        <v>0.0378285121655456</v>
      </c>
      <c r="D147">
        <f>$D$1/POWER(C147,3/5)</f>
        <v>1.46952055152526</v>
      </c>
    </row>
    <row r="148" spans="1:4" ht="12.75">
      <c r="A148">
        <v>-11.159</v>
      </c>
      <c r="B148">
        <f>EXP(-A148/2.5)</f>
        <v>86.7994252412677</v>
      </c>
      <c r="C148">
        <f>((B147-B149)*(B147-B149))/(B148*B148)</f>
        <v>0.00850465978067509</v>
      </c>
      <c r="D148">
        <f>$D$1/POWER(C148,3/5)</f>
        <v>3.59809854338448</v>
      </c>
    </row>
    <row r="149" spans="1:4" ht="12.75">
      <c r="A149">
        <v>-11.321</v>
      </c>
      <c r="B149">
        <f>EXP(-A149/2.5)</f>
        <v>92.6102660520406</v>
      </c>
      <c r="C149">
        <f>((B148-B150)*(B148-B150))/(B149*B149)</f>
        <v>0.000330118366982462</v>
      </c>
      <c r="D149">
        <f>$D$1/POWER(C149,3/5)</f>
        <v>25.2735010573865</v>
      </c>
    </row>
    <row r="150" spans="1:4" ht="12.75">
      <c r="A150">
        <v>-11.207</v>
      </c>
      <c r="B150">
        <f>EXP(-A150/2.5)</f>
        <v>88.4820759621076</v>
      </c>
      <c r="C150">
        <f>((B149-B151)*(B149-B151))/(B150*B150)</f>
        <v>0.006537871961526271</v>
      </c>
      <c r="D150">
        <f>$D$1/POWER(C150,3/5)</f>
        <v>4.21313498489613</v>
      </c>
    </row>
    <row r="151" spans="1:4" ht="12.75">
      <c r="A151">
        <v>-11.12</v>
      </c>
      <c r="B151">
        <f>EXP(-A151/2.5)</f>
        <v>85.4558612539719</v>
      </c>
      <c r="C151">
        <f>((B150-B152)*(B150-B152))/(B151*B151)</f>
        <v>0.0120358258273794</v>
      </c>
      <c r="D151">
        <f>$D$1/POWER(C151,3/5)</f>
        <v>2.92133716471428</v>
      </c>
    </row>
    <row r="152" spans="1:4" ht="12.75">
      <c r="A152">
        <v>-10.927</v>
      </c>
      <c r="B152">
        <f>EXP(-A152/2.5)</f>
        <v>79.1068919056327</v>
      </c>
      <c r="C152">
        <f>((B151-B153)*(B151-B153))/(B152*B152)</f>
        <v>7.462556453858819E-07</v>
      </c>
      <c r="D152">
        <f>$D$1/POWER(C152,3/5)</f>
        <v>977.54023698138</v>
      </c>
    </row>
    <row r="153" spans="1:4" ht="12.75">
      <c r="A153">
        <v>-11.118</v>
      </c>
      <c r="B153">
        <f>EXP(-A153/2.5)</f>
        <v>85.3875239035537</v>
      </c>
      <c r="C153">
        <f>((B152-B154)*(B152-B154))/(B153*B153)</f>
        <v>0.0573980155534009</v>
      </c>
      <c r="D153">
        <f>$D$1/POWER(C153,3/5)</f>
        <v>1.1442715331026</v>
      </c>
    </row>
    <row r="154" spans="1:4" ht="12.75">
      <c r="A154">
        <v>-11.502</v>
      </c>
      <c r="B154">
        <f>EXP(-A154/2.5)</f>
        <v>99.5639349379194</v>
      </c>
      <c r="C154">
        <f>((B153-B155)*(B153-B155))/(B154*B154)</f>
        <v>0.00202981008333573</v>
      </c>
      <c r="D154">
        <f>$D$1/POWER(C154,3/5)</f>
        <v>8.4995117187614</v>
      </c>
    </row>
    <row r="155" spans="1:4" ht="12.75">
      <c r="A155">
        <v>-11.246</v>
      </c>
      <c r="B155">
        <f>EXP(-A155/2.5)</f>
        <v>89.873219050942</v>
      </c>
      <c r="C155">
        <f>((B154-B156)*(B154-B156))/(B155*B155)</f>
        <v>0.0147424011152368</v>
      </c>
      <c r="D155">
        <f>$D$1/POWER(C155,3/5)</f>
        <v>2.58658221033968</v>
      </c>
    </row>
    <row r="156" spans="1:4" ht="12.75">
      <c r="A156">
        <v>-11.762</v>
      </c>
      <c r="B156">
        <f>EXP(-A156/2.5)</f>
        <v>110.476187500301</v>
      </c>
      <c r="C156">
        <f>((B155-B157)*(B155-B157))/(B156*B156)</f>
        <v>0.015593183320972</v>
      </c>
      <c r="D156">
        <f>$D$1/POWER(C156,3/5)</f>
        <v>2.50095771847442</v>
      </c>
    </row>
    <row r="157" spans="1:4" ht="12.75">
      <c r="A157">
        <v>-11.603</v>
      </c>
      <c r="B157">
        <f>EXP(-A157/2.5)</f>
        <v>103.668675382141</v>
      </c>
      <c r="C157">
        <f>((B156-B158)*(B156-B158))/(B157*B157)</f>
        <v>2.18895793580737E-05</v>
      </c>
      <c r="D157">
        <f>$D$1/POWER(C157,3/5)</f>
        <v>128.743339668667</v>
      </c>
    </row>
    <row r="158" spans="1:4" ht="12.75">
      <c r="A158">
        <v>-11.751</v>
      </c>
      <c r="B158">
        <f>EXP(-A158/2.5)</f>
        <v>109.991160118051</v>
      </c>
      <c r="C158">
        <f>((B157-B159)*(B157-B159))/(B158*B158)</f>
        <v>1.4219137031417198E-07</v>
      </c>
      <c r="D158">
        <f>$D$1/POWER(C158,3/5)</f>
        <v>2643.28064924976</v>
      </c>
    </row>
    <row r="159" spans="1:4" ht="12.75">
      <c r="A159">
        <v>-11.604</v>
      </c>
      <c r="B159">
        <f>EXP(-A159/2.5)</f>
        <v>103.710151146894</v>
      </c>
      <c r="C159">
        <f>((B158-B160)*(B158-B160))/(B159*B159)</f>
        <v>0.0418863805041231</v>
      </c>
      <c r="D159">
        <f>$D$1/POWER(C159,3/5)</f>
        <v>1.38236751710096</v>
      </c>
    </row>
    <row r="160" spans="1:4" ht="12.75">
      <c r="A160">
        <v>-11.215</v>
      </c>
      <c r="B160">
        <f>EXP(-A160/2.5)</f>
        <v>88.7656721170321</v>
      </c>
      <c r="C160">
        <f>((B159-B161)*(B159-B161))/(B160*B160)</f>
        <v>0.0275334776262582</v>
      </c>
      <c r="D160">
        <f>$D$1/POWER(C160,3/5)</f>
        <v>1.77807706125687</v>
      </c>
    </row>
    <row r="161" spans="1:4" ht="12.75">
      <c r="A161">
        <v>-11.936</v>
      </c>
      <c r="B161">
        <f>EXP(-A161/2.5)</f>
        <v>118.439229759542</v>
      </c>
      <c r="C161">
        <f>((B160-B162)*(B160-B162))/(B161*B161)</f>
        <v>0.0561833700411828</v>
      </c>
      <c r="D161">
        <f>$D$1/POWER(C161,3/5)</f>
        <v>1.15905100757316</v>
      </c>
    </row>
    <row r="162" spans="1:4" ht="12.75">
      <c r="A162">
        <v>-11.902</v>
      </c>
      <c r="B162">
        <f>EXP(-A162/2.5)</f>
        <v>116.83936000837</v>
      </c>
      <c r="C162">
        <f>((B161-B163)*(B161-B163))/(B162*B162)</f>
        <v>0.10074944635155601</v>
      </c>
      <c r="D162">
        <f>$D$1/POWER(C162,3/5)</f>
        <v>0.8164350095485761</v>
      </c>
    </row>
    <row r="163" spans="1:4" ht="12.75">
      <c r="A163">
        <v>-10.997</v>
      </c>
      <c r="B163">
        <f>EXP(-A163/2.5)</f>
        <v>81.3531862437447</v>
      </c>
      <c r="C163">
        <f>((B162-B164)*(B162-B164))/(B163*B163)</f>
        <v>0.13824336556010702</v>
      </c>
      <c r="D163">
        <f>$D$1/POWER(C163,3/5)</f>
        <v>0.675274953099055</v>
      </c>
    </row>
    <row r="164" spans="1:4" ht="12.75">
      <c r="A164">
        <v>-11.153</v>
      </c>
      <c r="B164">
        <f>EXP(-A164/2.5)</f>
        <v>86.5913564031674</v>
      </c>
      <c r="C164">
        <f>((B163-B165)*(B163-B165))/(B164*B164)</f>
        <v>0.0814077702795714</v>
      </c>
      <c r="D164">
        <f>$D$1/POWER(C164,3/5)</f>
        <v>0.927828491321358</v>
      </c>
    </row>
    <row r="165" spans="1:4" ht="12.75">
      <c r="A165">
        <v>-11.66</v>
      </c>
      <c r="B165">
        <f>EXP(-A165/2.5)</f>
        <v>106.059472701856</v>
      </c>
      <c r="C165">
        <f>((B164-B166)*(B164-B166))/(B165*B165)</f>
        <v>0.0063031884115180995</v>
      </c>
      <c r="D165">
        <f>$D$1/POWER(C165,3/5)</f>
        <v>4.30656540109719</v>
      </c>
    </row>
    <row r="166" spans="1:4" ht="12.75">
      <c r="A166">
        <v>-11.385</v>
      </c>
      <c r="B166">
        <f>EXP(-A166/2.5)</f>
        <v>95.0116960178729</v>
      </c>
      <c r="C166">
        <f>((B165-B167)*(B165-B167))/(B166*B166)</f>
        <v>0.00489655718473401</v>
      </c>
      <c r="D166">
        <f>$D$1/POWER(C166,3/5)</f>
        <v>5.01109598930698</v>
      </c>
    </row>
    <row r="167" spans="1:4" ht="12.75">
      <c r="A167">
        <v>-11.812</v>
      </c>
      <c r="B167">
        <f>EXP(-A167/2.5)</f>
        <v>112.707954528854</v>
      </c>
      <c r="C167">
        <f>((B166-B168)*(B166-B168))/(B167*B167)</f>
        <v>0.005766523728219471</v>
      </c>
      <c r="D167">
        <f>$D$1/POWER(C167,3/5)</f>
        <v>4.54274930196574</v>
      </c>
    </row>
    <row r="168" spans="1:4" ht="12.75">
      <c r="A168">
        <v>-11.149</v>
      </c>
      <c r="B168">
        <f>EXP(-A168/2.5)</f>
        <v>86.4529210107692</v>
      </c>
      <c r="C168">
        <f>((B167-B169)*(B167-B169))/(B168*B168)</f>
        <v>0.0351238640563009</v>
      </c>
      <c r="D168">
        <f>$D$1/POWER(C168,3/5)</f>
        <v>1.53640548103845</v>
      </c>
    </row>
    <row r="169" spans="1:4" ht="12.75">
      <c r="A169">
        <v>-11.424</v>
      </c>
      <c r="B169">
        <f>EXP(-A169/2.5)</f>
        <v>96.5054998514345</v>
      </c>
      <c r="C169">
        <f>((B168-B170)*(B168-B170))/(B169*B169)</f>
        <v>0.0012560987229549</v>
      </c>
      <c r="D169">
        <f>$D$1/POWER(C169,3/5)</f>
        <v>11.335820384621</v>
      </c>
    </row>
    <row r="170" spans="1:4" ht="12.75">
      <c r="A170">
        <v>-11.246</v>
      </c>
      <c r="B170">
        <f>EXP(-A170/2.5)</f>
        <v>89.873219050942</v>
      </c>
      <c r="C170">
        <f>((B169-B171)*(B169-B171))/(B170*B170)</f>
        <v>0.000606405807004224</v>
      </c>
      <c r="D170">
        <f>$D$1/POWER(C170,3/5)</f>
        <v>17.5472558927682</v>
      </c>
    </row>
    <row r="171" spans="1:4" ht="12.75">
      <c r="A171">
        <v>-11.366</v>
      </c>
      <c r="B171">
        <f>EXP(-A171/2.5)</f>
        <v>94.2923441277964</v>
      </c>
      <c r="C171">
        <f>((B170-B172)*(B170-B172))/(B171*B171)</f>
        <v>0.0102181758502468</v>
      </c>
      <c r="D171">
        <f>$D$1/POWER(C171,3/5)</f>
        <v>3.22287303562962</v>
      </c>
    </row>
    <row r="172" spans="1:4" ht="12.75">
      <c r="A172">
        <v>-11.498</v>
      </c>
      <c r="B172">
        <f>EXP(-A172/2.5)</f>
        <v>99.4047600159136</v>
      </c>
      <c r="C172">
        <f>((B171-B173)*(B171-B173))/(B172*B172)</f>
        <v>0.00047321480115732203</v>
      </c>
      <c r="D172">
        <f>$D$1/POWER(C172,3/5)</f>
        <v>20.3625530315905</v>
      </c>
    </row>
    <row r="173" spans="1:4" ht="12.75">
      <c r="A173">
        <v>-11.308</v>
      </c>
      <c r="B173">
        <f>EXP(-A173/2.5)</f>
        <v>92.1299425918948</v>
      </c>
      <c r="C173">
        <f>((B172-B174)*(B172-B174))/(B173*B173)</f>
        <v>2.66938647892298E-05</v>
      </c>
      <c r="D173">
        <f>$D$1/POWER(C173,3/5)</f>
        <v>114.293187956031</v>
      </c>
    </row>
    <row r="174" spans="1:4" ht="12.75">
      <c r="A174">
        <v>-11.486</v>
      </c>
      <c r="B174">
        <f>EXP(-A174/2.5)</f>
        <v>98.9287604806407</v>
      </c>
      <c r="C174">
        <f>((B173-B175)*(B173-B175))/(B174*B174)</f>
        <v>0.014566407373479199</v>
      </c>
      <c r="D174">
        <f>$D$1/POWER(C174,3/5)</f>
        <v>2.60528806196427</v>
      </c>
    </row>
    <row r="175" spans="1:4" ht="12.75">
      <c r="A175">
        <v>-10.961</v>
      </c>
      <c r="B175">
        <f>EXP(-A175/2.5)</f>
        <v>80.1900947189654</v>
      </c>
      <c r="C175">
        <f>((B174-B176)*(B174-B176))/(B175*B175)</f>
        <v>0.0719665101934375</v>
      </c>
      <c r="D175">
        <f>$D$1/POWER(C175,3/5)</f>
        <v>0.9990539801932391</v>
      </c>
    </row>
    <row r="176" spans="1:4" ht="12.75">
      <c r="A176">
        <v>-10.873</v>
      </c>
      <c r="B176">
        <f>EXP(-A176/2.5)</f>
        <v>77.4165049414186</v>
      </c>
      <c r="C176">
        <f>((B175-B177)*(B175-B177))/(B176*B176)</f>
        <v>0.0760162788015666</v>
      </c>
      <c r="D176">
        <f>$D$1/POWER(C176,3/5)</f>
        <v>0.9667702037654521</v>
      </c>
    </row>
    <row r="177" spans="1:4" ht="12.75">
      <c r="A177">
        <v>-11.551</v>
      </c>
      <c r="B177">
        <f>EXP(-A177/2.5)</f>
        <v>101.534637863003</v>
      </c>
      <c r="C177">
        <f>((B176-B178)*(B176-B178))/(B177*B177)</f>
        <v>0.0141969270637288</v>
      </c>
      <c r="D177">
        <f>$D$1/POWER(C177,3/5)</f>
        <v>2.6457609954148102</v>
      </c>
    </row>
    <row r="178" spans="1:4" ht="12.75">
      <c r="A178">
        <v>-11.236</v>
      </c>
      <c r="B178">
        <f>EXP(-A178/2.5)</f>
        <v>89.5144442028008</v>
      </c>
      <c r="C178">
        <f>((B177-B179)*(B177-B179))/(B178*B178)</f>
        <v>1.85492308870958E-06</v>
      </c>
      <c r="D178">
        <f>$D$1/POWER(C178,3/5)</f>
        <v>566.072003305815</v>
      </c>
    </row>
    <row r="179" spans="1:4" ht="12.75">
      <c r="A179">
        <v>-11.554</v>
      </c>
      <c r="B179">
        <f>EXP(-A179/2.5)</f>
        <v>101.656552562628</v>
      </c>
      <c r="C179">
        <f>((B178-B180)*(B178-B180))/(B179*B179)</f>
        <v>0.0878583045515029</v>
      </c>
      <c r="D179">
        <f>$D$1/POWER(C179,3/5)</f>
        <v>0.8863342452672981</v>
      </c>
    </row>
    <row r="180" spans="1:4" ht="12.75">
      <c r="A180">
        <v>-10.21</v>
      </c>
      <c r="B180">
        <f>EXP(-A180/2.5)</f>
        <v>59.382525524557</v>
      </c>
      <c r="C180">
        <f>((B179-B181)*(B179-B181))/(B180*B180)</f>
        <v>4.6908023405876595E-07</v>
      </c>
      <c r="D180">
        <f>$D$1/POWER(C180,3/5)</f>
        <v>1291.57294894969</v>
      </c>
    </row>
    <row r="181" spans="1:4" ht="12.75">
      <c r="A181">
        <v>-11.555</v>
      </c>
      <c r="B181">
        <f>EXP(-A181/2.5)</f>
        <v>101.697223317262</v>
      </c>
      <c r="C181">
        <f>((B180-B182)*(B180-B182))/(B181*B181)</f>
        <v>0.134919948777624</v>
      </c>
      <c r="D181">
        <f>$D$1/POWER(C181,3/5)</f>
        <v>0.6852065720607581</v>
      </c>
    </row>
    <row r="182" spans="1:4" ht="12.75">
      <c r="A182">
        <v>-11.43</v>
      </c>
      <c r="B182">
        <f>EXP(-A182/2.5)</f>
        <v>96.7373912093998</v>
      </c>
      <c r="C182">
        <f>((B181-B183)*(B181-B183))/(B182*B182)</f>
        <v>0.000581231663929759</v>
      </c>
      <c r="D182">
        <f>$D$1/POWER(C182,3/5)</f>
        <v>17.9993847777831</v>
      </c>
    </row>
    <row r="183" spans="1:4" ht="12.75">
      <c r="A183">
        <v>-11.497</v>
      </c>
      <c r="B183">
        <f>EXP(-A183/2.5)</f>
        <v>99.3650060632278</v>
      </c>
      <c r="C183">
        <f>((B182-B184)*(B182-B184))/(B183*B183)</f>
        <v>0.00014394132604747902</v>
      </c>
      <c r="D183">
        <f>$D$1/POWER(C183,3/5)</f>
        <v>41.5868399333508</v>
      </c>
    </row>
    <row r="184" spans="1:4" ht="12.75">
      <c r="A184">
        <v>-11.399000000000001</v>
      </c>
      <c r="B184">
        <f>EXP(-A184/2.5)</f>
        <v>95.5452540837932</v>
      </c>
      <c r="C184">
        <f>((B183-B185)*(B183-B185))/(B184*B184)</f>
        <v>0.0005688116787144731</v>
      </c>
      <c r="D184">
        <f>$D$1/POWER(C184,3/5)</f>
        <v>18.2341749585726</v>
      </c>
    </row>
    <row r="185" spans="1:4" ht="12.75">
      <c r="A185">
        <v>-11.439</v>
      </c>
      <c r="B185">
        <f>EXP(-A185/2.5)</f>
        <v>97.0862734289561</v>
      </c>
      <c r="C185">
        <f>((B184-B186)*(B184-B186))/(B185*B185)</f>
        <v>0.0237917122177832</v>
      </c>
      <c r="D185">
        <f>$D$1/POWER(C185,3/5)</f>
        <v>1.9409386200994398</v>
      </c>
    </row>
    <row r="186" spans="1:4" ht="12.75">
      <c r="A186">
        <v>-11.763</v>
      </c>
      <c r="B186">
        <f>EXP(-A186/2.5)</f>
        <v>110.520386814574</v>
      </c>
      <c r="C186">
        <f>((B185-B187)*(B185-B187))/(B186*B186)</f>
        <v>0.007256207231540791</v>
      </c>
      <c r="D186">
        <f>$D$1/POWER(C186,3/5)</f>
        <v>3.95768672307678</v>
      </c>
    </row>
    <row r="187" spans="1:4" ht="12.75">
      <c r="A187">
        <v>-11.184</v>
      </c>
      <c r="B187">
        <f>EXP(-A187/2.5)</f>
        <v>87.6717739677521</v>
      </c>
      <c r="C187">
        <f>((B186-B188)*(B186-B188))/(B187*B187)</f>
        <v>0.06441048551070509</v>
      </c>
      <c r="D187">
        <f>$D$1/POWER(C187,3/5)</f>
        <v>1.06780826171285</v>
      </c>
    </row>
    <row r="188" spans="1:4" ht="12.75">
      <c r="A188">
        <v>-11.201</v>
      </c>
      <c r="B188">
        <f>EXP(-A188/2.5)</f>
        <v>88.2699736044369</v>
      </c>
      <c r="C188">
        <f>((B187-B189)*(B187-B189))/(B188*B188)</f>
        <v>0.069361013864891</v>
      </c>
      <c r="D188">
        <f>$D$1/POWER(C188,3/5)</f>
        <v>1.02140495593523</v>
      </c>
    </row>
    <row r="189" spans="1:4" ht="12.75">
      <c r="A189">
        <v>-11.772</v>
      </c>
      <c r="B189">
        <f>EXP(-A189/2.5)</f>
        <v>110.918977239394</v>
      </c>
      <c r="C189">
        <f>((B188-B190)*(B188-B190))/(B189*B189)</f>
        <v>0.0597086864403926</v>
      </c>
      <c r="D189">
        <f>$D$1/POWER(C189,3/5)</f>
        <v>1.11749273950778</v>
      </c>
    </row>
    <row r="190" spans="1:4" ht="12.75">
      <c r="A190">
        <v>-10.284</v>
      </c>
      <c r="B190">
        <f>EXP(-A190/2.5)</f>
        <v>61.1665211619512</v>
      </c>
      <c r="C190">
        <f>((B189-B191)*(B189-B191))/(B190*B190)</f>
        <v>0.0412604129708075</v>
      </c>
      <c r="D190">
        <f>$D$1/POWER(C190,3/5)</f>
        <v>1.39491285982735</v>
      </c>
    </row>
    <row r="191" spans="1:4" ht="12.75">
      <c r="A191">
        <v>-11.475</v>
      </c>
      <c r="B191">
        <f>EXP(-A191/2.5)</f>
        <v>98.4944301619463</v>
      </c>
      <c r="C191">
        <f>((B190-B192)*(B190-B192))/(B191*B191)</f>
        <v>0.0076790846619799805</v>
      </c>
      <c r="D191">
        <f>$D$1/POWER(C191,3/5)</f>
        <v>3.8254413412115</v>
      </c>
    </row>
    <row r="192" spans="1:4" ht="12.75">
      <c r="A192">
        <v>-10.614</v>
      </c>
      <c r="B192">
        <f>EXP(-A192/2.5)</f>
        <v>69.797626158538</v>
      </c>
      <c r="C192">
        <f>((B191-B193)*(B191-B193))/(B192*B192)</f>
        <v>0.00111985630893576</v>
      </c>
      <c r="D192">
        <f>$D$1/POWER(C192,3/5)</f>
        <v>12.1442259734458</v>
      </c>
    </row>
    <row r="193" spans="1:4" ht="12.75">
      <c r="A193">
        <v>-11.415</v>
      </c>
      <c r="B193">
        <f>EXP(-A193/2.5)</f>
        <v>96.1587046578566</v>
      </c>
      <c r="C193">
        <f>((B192-B194)*(B192-B194))/(B193*B193)</f>
        <v>0.15523383000236202</v>
      </c>
      <c r="D193">
        <f>$D$1/POWER(C193,3/5)</f>
        <v>0.6299054946807191</v>
      </c>
    </row>
    <row r="194" spans="1:4" ht="12.75">
      <c r="A194">
        <v>-11.698</v>
      </c>
      <c r="B194">
        <f>EXP(-A194/2.5)</f>
        <v>107.683890990572</v>
      </c>
      <c r="C194">
        <f>((B193-B195)*(B193-B195))/(B194*B194)</f>
        <v>0.0182436743293902</v>
      </c>
      <c r="D194">
        <f>$D$1/POWER(C194,3/5)</f>
        <v>2.27614452198219</v>
      </c>
    </row>
    <row r="195" spans="1:4" ht="12.75">
      <c r="A195">
        <v>-11.005</v>
      </c>
      <c r="B195">
        <f>EXP(-A195/2.5)</f>
        <v>81.6139334126909</v>
      </c>
      <c r="C195">
        <f>((B194-B196)*(B194-B196))/(B195*B195)</f>
        <v>0.00830803170003236</v>
      </c>
      <c r="D195">
        <f>$D$1/POWER(C195,3/5)</f>
        <v>3.64895353676316</v>
      </c>
    </row>
    <row r="196" spans="1:4" ht="12.75">
      <c r="A196">
        <v>-11.865</v>
      </c>
      <c r="B196">
        <f>EXP(-A196/2.5)</f>
        <v>115.122870831688</v>
      </c>
      <c r="C196">
        <f>((B195-B197)*(B195-B197))/(B196*B196)</f>
        <v>0.047798651943433496</v>
      </c>
      <c r="D196">
        <f>$D$1/POWER(C196,3/5)</f>
        <v>1.2770791993124</v>
      </c>
    </row>
    <row r="197" spans="1:4" ht="12.75">
      <c r="A197">
        <v>-11.677</v>
      </c>
      <c r="B197">
        <f>EXP(-A197/2.5)</f>
        <v>106.783134778781</v>
      </c>
      <c r="C197">
        <f>((B196-B198)*(B196-B198))/(B197*B197)</f>
        <v>0.0761218554646676</v>
      </c>
      <c r="D197">
        <f>$D$1/POWER(C197,3/5)</f>
        <v>0.965965467445646</v>
      </c>
    </row>
    <row r="198" spans="1:4" ht="12.75">
      <c r="A198">
        <v>-11.126</v>
      </c>
      <c r="B198">
        <f>EXP(-A198/2.5)</f>
        <v>85.6612016308704</v>
      </c>
      <c r="C198">
        <f>((B197-B199)*(B197-B199))/(B198*B198)</f>
        <v>0.00896279448651012</v>
      </c>
      <c r="D198">
        <f>$D$1/POWER(C198,3/5)</f>
        <v>3.48659222510022</v>
      </c>
    </row>
    <row r="199" spans="1:4" ht="12.75">
      <c r="A199">
        <v>-11.86</v>
      </c>
      <c r="B199">
        <f>EXP(-A199/2.5)</f>
        <v>114.892855182346</v>
      </c>
      <c r="C199">
        <f>((B198-B200)*(B198-B200))/(B199*B199)</f>
        <v>1.4207820675838199E-06</v>
      </c>
      <c r="D199">
        <f>$D$1/POWER(C199,3/5)</f>
        <v>664.279331836073</v>
      </c>
    </row>
    <row r="200" spans="1:4" ht="12.75">
      <c r="A200">
        <v>-11.122</v>
      </c>
      <c r="B200">
        <f>EXP(-A200/2.5)</f>
        <v>85.5242532961445</v>
      </c>
      <c r="C200">
        <f>((B199-B201)*(B199-B201))/(B200*B200)</f>
        <v>0.041475440596512</v>
      </c>
      <c r="D200">
        <f>$D$1/POWER(C200,3/5)</f>
        <v>1.39056923052329</v>
      </c>
    </row>
    <row r="201" spans="1:4" ht="12.75">
      <c r="A201">
        <v>-11.449</v>
      </c>
      <c r="B201">
        <f>EXP(-A201/2.5)</f>
        <v>97.4753962494827</v>
      </c>
      <c r="C201">
        <f>((B200-B202)*(B200-B202))/(B201*B201)</f>
        <v>0.00145192162430668</v>
      </c>
      <c r="D201">
        <f>$D$1/POWER(C201,3/5)</f>
        <v>10.3920521213221</v>
      </c>
    </row>
    <row r="202" spans="1:4" ht="12.75">
      <c r="A202">
        <v>-11.011</v>
      </c>
      <c r="B202">
        <f>EXP(-A202/2.5)</f>
        <v>81.8100420891609</v>
      </c>
      <c r="C202">
        <f>((B201-B203)*(B201-B203))/(B202*B202)</f>
        <v>4.47698897120043E-05</v>
      </c>
      <c r="D202">
        <f>$D$1/POWER(C202,3/5)</f>
        <v>83.8060951472647</v>
      </c>
    </row>
    <row r="203" spans="1:4" ht="12.75">
      <c r="A203">
        <v>-11.463</v>
      </c>
      <c r="B203">
        <f>EXP(-A203/2.5)</f>
        <v>98.0227897397315</v>
      </c>
      <c r="C203">
        <f>((B202-B204)*(B202-B204))/(B203*B203)</f>
        <v>0.17977408986144</v>
      </c>
      <c r="D203">
        <f>$D$1/POWER(C203,3/5)</f>
        <v>0.576807582901941</v>
      </c>
    </row>
    <row r="204" spans="1:4" ht="12.75">
      <c r="A204">
        <v>-12.038</v>
      </c>
      <c r="B204">
        <f>EXP(-A204/2.5)</f>
        <v>123.371484139741</v>
      </c>
      <c r="C204">
        <f>((B203-B205)*(B203-B205))/(B204*B204)</f>
        <v>8.98215837113931E-05</v>
      </c>
      <c r="D204">
        <f>$D$1/POWER(C204,3/5)</f>
        <v>55.1872553259287</v>
      </c>
    </row>
    <row r="205" spans="1:4" ht="12.75">
      <c r="A205">
        <v>-11.433</v>
      </c>
      <c r="B205">
        <f>EXP(-A205/2.5)</f>
        <v>96.8535457576414</v>
      </c>
      <c r="C205">
        <f>((B204-B206)*(B204-B206))/(B205*B205)</f>
        <v>0.18443088784240702</v>
      </c>
      <c r="D205">
        <f>$D$1/POWER(C205,3/5)</f>
        <v>0.568024445235062</v>
      </c>
    </row>
    <row r="206" spans="1:4" ht="12.75">
      <c r="A206">
        <v>-11.01</v>
      </c>
      <c r="B206">
        <f>EXP(-A206/2.5)</f>
        <v>81.7773246162561</v>
      </c>
      <c r="C206">
        <f>((B205-B207)*(B205-B207))/(B206*B206)</f>
        <v>0.0605694596526396</v>
      </c>
      <c r="D206">
        <f>$D$1/POWER(C206,3/5)</f>
        <v>1.10793683352782</v>
      </c>
    </row>
    <row r="207" spans="1:4" ht="12.75">
      <c r="A207">
        <v>-11.905</v>
      </c>
      <c r="B207">
        <f>EXP(-A207/2.5)</f>
        <v>116.979651398379</v>
      </c>
      <c r="C207">
        <f>((B206-B208)*(B206-B208))/(B207*B207)</f>
        <v>0.0343610944754685</v>
      </c>
      <c r="D207">
        <f>$D$1/POWER(C207,3/5)</f>
        <v>1.5567792244407301</v>
      </c>
    </row>
    <row r="208" spans="1:4" ht="12.75">
      <c r="A208">
        <v>-11.598</v>
      </c>
      <c r="B208">
        <f>EXP(-A208/2.5)</f>
        <v>103.461545230572</v>
      </c>
      <c r="C208">
        <f>((B207-B209)*(B207-B209))/(B208*B208)</f>
        <v>0.0415515854740054</v>
      </c>
      <c r="D208">
        <f>$D$1/POWER(C208,3/5)</f>
        <v>1.3890397067284401</v>
      </c>
    </row>
    <row r="209" spans="1:4" ht="12.75">
      <c r="A209">
        <v>-11.408</v>
      </c>
      <c r="B209">
        <f>EXP(-A209/2.5)</f>
        <v>95.8898368753704</v>
      </c>
      <c r="C209">
        <f>((B208-B210)*(B208-B210))/(B209*B209)</f>
        <v>0.0266347940453255</v>
      </c>
      <c r="D209">
        <f>$D$1/POWER(C209,3/5)</f>
        <v>1.81383431823964</v>
      </c>
    </row>
    <row r="210" spans="1:4" ht="12.75">
      <c r="A210">
        <v>-11.188</v>
      </c>
      <c r="B210">
        <f>EXP(-A210/2.5)</f>
        <v>87.8121610858458</v>
      </c>
      <c r="C210">
        <f>((B209-B211)*(B209-B211))/(B210*B210)</f>
        <v>0.025589500298788002</v>
      </c>
      <c r="D210">
        <f>$D$1/POWER(C210,3/5)</f>
        <v>1.85793337914909</v>
      </c>
    </row>
    <row r="211" spans="1:4" ht="12.75">
      <c r="A211">
        <v>-11.012</v>
      </c>
      <c r="B211">
        <f>EXP(-A211/2.5)</f>
        <v>81.8427726516727</v>
      </c>
      <c r="C211">
        <f>((B210-B212)*(B210-B212))/(B211*B211)</f>
        <v>0.0193816548038202</v>
      </c>
      <c r="D211">
        <f>$D$1/POWER(C211,3/5)</f>
        <v>2.19499081759399</v>
      </c>
    </row>
    <row r="212" spans="1:4" ht="12.75">
      <c r="A212">
        <v>-11.493</v>
      </c>
      <c r="B212">
        <f>EXP(-A212/2.5)</f>
        <v>99.2061491729284</v>
      </c>
      <c r="C212">
        <f>((B211-B213)*(B211-B213))/(B212*B212)</f>
        <v>0.0164242103225231</v>
      </c>
      <c r="D212">
        <f>$D$1/POWER(C212,3/5)</f>
        <v>2.4242450732771</v>
      </c>
    </row>
    <row r="213" spans="1:4" ht="12.75">
      <c r="A213">
        <v>-11.373</v>
      </c>
      <c r="B213">
        <f>EXP(-A213/2.5)</f>
        <v>94.5567326625691</v>
      </c>
      <c r="C213">
        <f>((B212-B214)*(B212-B214))/(B213*B213)</f>
        <v>0.00241775334503789</v>
      </c>
      <c r="D213">
        <f>$D$1/POWER(C213,3/5)</f>
        <v>7.65279402901533</v>
      </c>
    </row>
    <row r="214" spans="1:4" ht="12.75">
      <c r="A214">
        <v>-11.373</v>
      </c>
      <c r="B214">
        <f>EXP(-A214/2.5)</f>
        <v>94.5567326625691</v>
      </c>
      <c r="C214">
        <f>((B213-B215)*(B213-B215))/(B214*B214)</f>
        <v>0.0539161592743216</v>
      </c>
      <c r="D214">
        <f>$D$1/POWER(C214,3/5)</f>
        <v>1.18805309987002</v>
      </c>
    </row>
    <row r="215" spans="1:4" ht="12.75">
      <c r="A215">
        <v>-11.895</v>
      </c>
      <c r="B215">
        <f>EXP(-A215/2.5)</f>
        <v>116.51266738346</v>
      </c>
      <c r="C215">
        <f>((B214-B216)*(B214-B216))/(B215*B215)</f>
        <v>0.0200997328092964</v>
      </c>
      <c r="D215">
        <f>$D$1/POWER(C215,3/5)</f>
        <v>2.14759829155554</v>
      </c>
    </row>
    <row r="216" spans="1:4" ht="12.75">
      <c r="A216">
        <v>-10.893</v>
      </c>
      <c r="B216">
        <f>EXP(-A216/2.5)</f>
        <v>78.0383209285502</v>
      </c>
      <c r="C216">
        <f>((B215-B217)*(B215-B217))/(B216*B216)</f>
        <v>0.000171110559830671</v>
      </c>
      <c r="D216">
        <f>$D$1/POWER(C216,3/5)</f>
        <v>37.4887649520224</v>
      </c>
    </row>
    <row r="217" spans="1:4" ht="12.75">
      <c r="A217">
        <v>-11.873</v>
      </c>
      <c r="B217">
        <f>EXP(-A217/2.5)</f>
        <v>115.491854076676</v>
      </c>
      <c r="C217">
        <f>((B216-B218)*(B216-B218))/(B217*B217)</f>
        <v>0.0257824112562078</v>
      </c>
      <c r="D217">
        <f>$D$1/POWER(C217,3/5)</f>
        <v>1.8495799182424602</v>
      </c>
    </row>
    <row r="218" spans="1:4" ht="12.75">
      <c r="A218">
        <v>-11.426</v>
      </c>
      <c r="B218">
        <f>EXP(-A218/2.5)</f>
        <v>96.5827351413125</v>
      </c>
      <c r="C218">
        <f>((B217-B219)*(B217-B219))/(B218*B218)</f>
        <v>0.0914773670540107</v>
      </c>
      <c r="D218">
        <f>$D$1/POWER(C218,3/5)</f>
        <v>0.865125327680736</v>
      </c>
    </row>
    <row r="219" spans="1:4" ht="12.75">
      <c r="A219">
        <v>-11.144</v>
      </c>
      <c r="B219">
        <f>EXP(-A219/2.5)</f>
        <v>86.2801879593767</v>
      </c>
      <c r="C219">
        <f>((B218-B220)*(B218-B220))/(B219*B219)</f>
        <v>0.0503061271789245</v>
      </c>
      <c r="D219">
        <f>$D$1/POWER(C219,3/5)</f>
        <v>1.23849623226061</v>
      </c>
    </row>
    <row r="220" spans="1:4" ht="12.75">
      <c r="A220">
        <v>-10.867</v>
      </c>
      <c r="B220">
        <f>EXP(-A220/2.5)</f>
        <v>77.2309281108328</v>
      </c>
      <c r="C220">
        <f>((B219-B221)*(B219-B221))/(B220*B220)</f>
        <v>0.0049711500429545</v>
      </c>
      <c r="D220">
        <f>$D$1/POWER(C220,3/5)</f>
        <v>4.96584428816228</v>
      </c>
    </row>
    <row r="221" spans="1:4" ht="12.75">
      <c r="A221">
        <v>-11.297</v>
      </c>
      <c r="B221">
        <f>EXP(-A221/2.5)</f>
        <v>91.7254613557729</v>
      </c>
      <c r="C221">
        <f>((B220-B222)*(B220-B222))/(B221*B221)</f>
        <v>0.145077304891696</v>
      </c>
      <c r="D221">
        <f>$D$1/POWER(C221,3/5)</f>
        <v>0.656005579114956</v>
      </c>
    </row>
    <row r="222" spans="1:4" ht="12.75">
      <c r="A222">
        <v>-11.8</v>
      </c>
      <c r="B222">
        <f>EXP(-A222/2.5)</f>
        <v>112.168252667809</v>
      </c>
      <c r="C222">
        <f>((B221-B223)*(B221-B223))/(B222*B222)</f>
        <v>0.00027268150931129603</v>
      </c>
      <c r="D222">
        <f>$D$1/POWER(C222,3/5)</f>
        <v>28.3448267519688</v>
      </c>
    </row>
    <row r="223" spans="1:4" ht="12.75">
      <c r="A223">
        <v>-11.246</v>
      </c>
      <c r="B223">
        <f>EXP(-A223/2.5)</f>
        <v>89.873219050942</v>
      </c>
      <c r="C223">
        <f>((B222-B224)*(B222-B224))/(B223*B223)</f>
        <v>0.000764302559363524</v>
      </c>
      <c r="D223">
        <f>$D$1/POWER(C223,3/5)</f>
        <v>15.2724260891576</v>
      </c>
    </row>
    <row r="224" spans="1:4" ht="12.75">
      <c r="A224">
        <v>-11.744</v>
      </c>
      <c r="B224">
        <f>EXP(-A224/2.5)</f>
        <v>109.683615632929</v>
      </c>
      <c r="C224">
        <f>((B223-B225)*(B223-B225))/(B224*B224)</f>
        <v>0.0240092204498631</v>
      </c>
      <c r="D224">
        <f>$D$1/POWER(C224,3/5)</f>
        <v>1.93036922326213</v>
      </c>
    </row>
    <row r="225" spans="1:4" ht="12.75">
      <c r="A225">
        <v>-11.679</v>
      </c>
      <c r="B225">
        <f>EXP(-A225/2.5)</f>
        <v>106.868595466321</v>
      </c>
      <c r="C225">
        <f>((B224-B226)*(B224-B226))/(B225*B225)</f>
        <v>0.061121972141646004</v>
      </c>
      <c r="D225">
        <f>$D$1/POWER(C225,3/5)</f>
        <v>1.10191680195799</v>
      </c>
    </row>
    <row r="226" spans="1:4" ht="12.75">
      <c r="A226">
        <v>-11.055</v>
      </c>
      <c r="B226">
        <f>EXP(-A226/2.5)</f>
        <v>83.2626442324816</v>
      </c>
      <c r="C226">
        <f>((B225-B227)*(B225-B227))/(B226*B226)</f>
        <v>0.0008151117658797211</v>
      </c>
      <c r="D226">
        <f>$D$1/POWER(C226,3/5)</f>
        <v>14.693894695173</v>
      </c>
    </row>
    <row r="227" spans="1:4" ht="12.75">
      <c r="A227">
        <v>-11.734</v>
      </c>
      <c r="B227">
        <f>EXP(-A227/2.5)</f>
        <v>109.245757470533</v>
      </c>
      <c r="C227">
        <f>((B226-B228)*(B226-B228))/(B227*B227)</f>
        <v>0.0237062037147634</v>
      </c>
      <c r="D227">
        <f>$D$1/POWER(C227,3/5)</f>
        <v>1.94513618534996</v>
      </c>
    </row>
    <row r="228" spans="1:4" ht="12.75">
      <c r="A228">
        <v>-11.515</v>
      </c>
      <c r="B228">
        <f>EXP(-A228/2.5)</f>
        <v>100.083015840281</v>
      </c>
      <c r="C228">
        <f>((B227-B229)*(B227-B229))/(B228*B228)</f>
        <v>0.0271376886122768</v>
      </c>
      <c r="D228">
        <f>$D$1/POWER(C228,3/5)</f>
        <v>1.79359137747839</v>
      </c>
    </row>
    <row r="229" spans="1:4" ht="12.75">
      <c r="A229">
        <v>-11.325</v>
      </c>
      <c r="B229">
        <f>EXP(-A229/2.5)</f>
        <v>92.7585610821117</v>
      </c>
      <c r="C229">
        <f>((B228-B230)*(B228-B230))/(B229*B229)</f>
        <v>0.0869352835471301</v>
      </c>
      <c r="D229">
        <f>$D$1/POWER(C229,3/5)</f>
        <v>0.89196861897036</v>
      </c>
    </row>
    <row r="230" spans="1:4" ht="12.75">
      <c r="A230">
        <v>-10.717</v>
      </c>
      <c r="B230">
        <f>EXP(-A230/2.5)</f>
        <v>72.7333489905771</v>
      </c>
      <c r="C230">
        <f>((B229-B231)*(B229-B231))/(B230*B230)</f>
        <v>0.0100305310296669</v>
      </c>
      <c r="D230">
        <f>$D$1/POWER(C230,3/5)</f>
        <v>3.2589137370976</v>
      </c>
    </row>
    <row r="231" spans="1:4" ht="12.75">
      <c r="A231">
        <v>-11.514</v>
      </c>
      <c r="B231">
        <f>EXP(-A231/2.5)</f>
        <v>100.042990639519</v>
      </c>
      <c r="C231">
        <f>((B230-B232)*(B230-B232))/(B231*B231)</f>
        <v>0.22198663945111202</v>
      </c>
      <c r="D231">
        <f>$D$1/POWER(C231,3/5)</f>
        <v>0.5082426635786871</v>
      </c>
    </row>
    <row r="232" spans="1:4" ht="12.75">
      <c r="A232">
        <v>-11.966</v>
      </c>
      <c r="B232">
        <f>EXP(-A232/2.5)</f>
        <v>119.869062354275</v>
      </c>
      <c r="C232">
        <f>((B231-B233)*(B231-B233))/(B232*B232)</f>
        <v>0.00015033597381203</v>
      </c>
      <c r="D232">
        <f>$D$1/POWER(C232,3/5)</f>
        <v>40.5162713712976</v>
      </c>
    </row>
    <row r="233" spans="1:4" ht="12.75">
      <c r="A233">
        <v>-11.477</v>
      </c>
      <c r="B233">
        <f>EXP(-A233/2.5)</f>
        <v>98.5732572327001</v>
      </c>
      <c r="C233">
        <f>((B232-B234)*(B232-B234))/(B233*B233)</f>
        <v>0.0177386577354191</v>
      </c>
      <c r="D233">
        <f>$D$1/POWER(C233,3/5)</f>
        <v>2.31480689804026</v>
      </c>
    </row>
    <row r="234" spans="1:4" ht="12.75">
      <c r="A234">
        <v>-11.676</v>
      </c>
      <c r="B234">
        <f>EXP(-A234/2.5)</f>
        <v>106.740430066381</v>
      </c>
      <c r="C234">
        <f>((B233-B235)*(B233-B235))/(B234*B234)</f>
        <v>0.0607271496676256</v>
      </c>
      <c r="D234">
        <f>$D$1/POWER(C234,3/5)</f>
        <v>1.10620975012886</v>
      </c>
    </row>
    <row r="235" spans="1:4" ht="12.75">
      <c r="A235">
        <v>-10.701</v>
      </c>
      <c r="B235">
        <f>EXP(-A235/2.5)</f>
        <v>72.2693419633342</v>
      </c>
      <c r="C235">
        <f>((B234-B236)*(B234-B236))/(B235*B235)</f>
        <v>0.000215978425189698</v>
      </c>
      <c r="D235">
        <f>$D$1/POWER(C235,3/5)</f>
        <v>32.6002550837622</v>
      </c>
    </row>
    <row r="236" spans="1:4" ht="12.75">
      <c r="A236">
        <v>-11.651</v>
      </c>
      <c r="B236">
        <f>EXP(-A236/2.5)</f>
        <v>105.678345041536</v>
      </c>
      <c r="C236">
        <f>((B235-B237)*(B235-B237))/(B236*B236)</f>
        <v>0.0117615349982476</v>
      </c>
      <c r="D236">
        <f>$D$1/POWER(C236,3/5)</f>
        <v>2.96202566507834</v>
      </c>
    </row>
    <row r="237" spans="1:4" ht="12.75">
      <c r="A237">
        <v>-11.069</v>
      </c>
      <c r="B237">
        <f>EXP(-A237/2.5)</f>
        <v>83.7302230389029</v>
      </c>
      <c r="C237">
        <f>((B236-B238)*(B236-B238))/(B237*B237)</f>
        <v>0.012718218774952399</v>
      </c>
      <c r="D237">
        <f>$D$1/POWER(C237,3/5)</f>
        <v>2.82625566316705</v>
      </c>
    </row>
    <row r="238" spans="1:4" ht="12.75">
      <c r="A238">
        <v>-11.417</v>
      </c>
      <c r="B238">
        <f>EXP(-A238/2.5)</f>
        <v>96.2356624005755</v>
      </c>
      <c r="C238">
        <f>((B237-B239)*(B237-B239))/(B238*B238)</f>
        <v>0.0148329094917472</v>
      </c>
      <c r="D238">
        <f>$D$1/POWER(C238,3/5)</f>
        <v>2.57710083901144</v>
      </c>
    </row>
    <row r="239" spans="1:4" ht="12.75">
      <c r="A239">
        <v>-10.692</v>
      </c>
      <c r="B239">
        <f>EXP(-A239/2.5)</f>
        <v>72.009640076141</v>
      </c>
      <c r="C239">
        <f>((B238-B240)*(B238-B240))/(B239*B239)</f>
        <v>0.052041134864815396</v>
      </c>
      <c r="D239">
        <f>$D$1/POWER(C239,3/5)</f>
        <v>1.21355416510089</v>
      </c>
    </row>
    <row r="240" spans="1:4" ht="12.75">
      <c r="A240">
        <v>-11.811</v>
      </c>
      <c r="B240">
        <f>EXP(-A240/2.5)</f>
        <v>112.662880362477</v>
      </c>
      <c r="C240">
        <f>((B239-B241)*(B239-B241))/(B240*B240)</f>
        <v>0.018136568297398</v>
      </c>
      <c r="D240">
        <f>$D$1/POWER(C240,3/5)</f>
        <v>2.28420012503858</v>
      </c>
    </row>
    <row r="241" spans="1:4" ht="12.75">
      <c r="A241">
        <v>-11.17</v>
      </c>
      <c r="B241">
        <f>EXP(-A241/2.5)</f>
        <v>87.1821841644427</v>
      </c>
      <c r="C241">
        <f>((B240-B242)*(B240-B242))/(B241*B241)</f>
        <v>0.0875349503636217</v>
      </c>
      <c r="D241">
        <f>$D$1/POWER(C241,3/5)</f>
        <v>0.8882972681263921</v>
      </c>
    </row>
    <row r="242" spans="1:4" ht="12.75">
      <c r="A242">
        <v>-11.161</v>
      </c>
      <c r="B242">
        <f>EXP(-A242/2.5)</f>
        <v>86.8688925646851</v>
      </c>
      <c r="C242">
        <f>((B241-B243)*(B241-B243))/(B242*B242)</f>
        <v>0.07805995635487</v>
      </c>
      <c r="D242">
        <f>$D$1/POWER(C242,3/5)</f>
        <v>0.9515031664688011</v>
      </c>
    </row>
    <row r="243" spans="1:4" ht="12.75">
      <c r="A243">
        <v>-11.784</v>
      </c>
      <c r="B243">
        <f>EXP(-A243/2.5)</f>
        <v>111.452668163675</v>
      </c>
      <c r="C243">
        <f>((B242-B244)*(B242-B244))/(B243*B243)</f>
        <v>0.00558546719411846</v>
      </c>
      <c r="D243">
        <f>$D$1/POWER(C243,3/5)</f>
        <v>4.63053868892568</v>
      </c>
    </row>
    <row r="244" spans="1:4" ht="12.75">
      <c r="A244">
        <v>-10.909</v>
      </c>
      <c r="B244">
        <f>EXP(-A244/2.5)</f>
        <v>78.539367822314</v>
      </c>
      <c r="C244">
        <f>((B243-B245)*(B243-B245))/(B244*B244)</f>
        <v>0.00501654893261753</v>
      </c>
      <c r="D244">
        <f>$D$1/POWER(C244,3/5)</f>
        <v>4.93883126410152</v>
      </c>
    </row>
    <row r="245" spans="1:4" ht="12.75">
      <c r="A245">
        <v>-11.656</v>
      </c>
      <c r="B245">
        <f>EXP(-A245/2.5)</f>
        <v>105.889913229284</v>
      </c>
      <c r="C245">
        <f>((B244-B246)*(B244-B246))/(B245*B245)</f>
        <v>0.0397219596887087</v>
      </c>
      <c r="D245">
        <f>$D$1/POWER(C245,3/5)</f>
        <v>1.42708164582544</v>
      </c>
    </row>
    <row r="246" spans="1:4" ht="12.75">
      <c r="A246">
        <v>-11.504</v>
      </c>
      <c r="B246">
        <f>EXP(-A246/2.5)</f>
        <v>99.6436179548267</v>
      </c>
      <c r="C246">
        <f>((B245-B247)*(B245-B247))/(B246*B246)</f>
        <v>0.0252600453786843</v>
      </c>
      <c r="D246">
        <f>$D$1/POWER(C246,3/5)</f>
        <v>1.87243497436575</v>
      </c>
    </row>
    <row r="247" spans="1:4" ht="12.75">
      <c r="A247">
        <v>-11.251</v>
      </c>
      <c r="B247">
        <f>EXP(-A247/2.5)</f>
        <v>90.0531453553728</v>
      </c>
      <c r="C247">
        <f>((B246-B248)*(B246-B248))/(B247*B247)</f>
        <v>0.0500974066223346</v>
      </c>
      <c r="D247">
        <f>$D$1/POWER(C247,3/5)</f>
        <v>1.24158962165108</v>
      </c>
    </row>
    <row r="248" spans="1:4" ht="12.75">
      <c r="A248">
        <v>-10.939</v>
      </c>
      <c r="B248">
        <f>EXP(-A248/2.5)</f>
        <v>79.4875177580241</v>
      </c>
      <c r="C248">
        <f>((B247-B249)*(B247-B249))/(B248*B248)</f>
        <v>1.00346036799876E-05</v>
      </c>
      <c r="D248">
        <f>$D$1/POWER(C248,3/5)</f>
        <v>205.573478979191</v>
      </c>
    </row>
    <row r="249" spans="1:4" ht="12.75">
      <c r="A249">
        <v>-11.244</v>
      </c>
      <c r="B249">
        <f>EXP(-A249/2.5)</f>
        <v>89.8013492274636</v>
      </c>
      <c r="C249">
        <f>((B248-B250)*(B248-B250))/(B249*B249)</f>
        <v>0.00419625605286718</v>
      </c>
      <c r="D249">
        <f>$D$1/POWER(C249,3/5)</f>
        <v>5.49730751772691</v>
      </c>
    </row>
    <row r="250" spans="1:4" ht="12.75">
      <c r="A250">
        <v>-10.749</v>
      </c>
      <c r="B250">
        <f>EXP(-A250/2.5)</f>
        <v>73.6703196773134</v>
      </c>
      <c r="C250">
        <f>((B249-B251)*(B249-B251))/(B250*B250)</f>
        <v>0.008765567127556441</v>
      </c>
      <c r="D250">
        <f>$D$1/POWER(C250,3/5)</f>
        <v>3.53345210050097</v>
      </c>
    </row>
    <row r="251" spans="1:4" ht="12.75">
      <c r="A251">
        <v>-11.429</v>
      </c>
      <c r="B251">
        <f>EXP(-A251/2.5)</f>
        <v>96.6987039908755</v>
      </c>
      <c r="C251">
        <f>((B250-B252)*(B250-B252))/(B251*B251)</f>
        <v>0.0759725815094782</v>
      </c>
      <c r="D251">
        <f>$D$1/POWER(C251,3/5)</f>
        <v>0.967103800814173</v>
      </c>
    </row>
    <row r="252" spans="1:4" ht="12.75">
      <c r="A252">
        <v>-11.521</v>
      </c>
      <c r="B252">
        <f>EXP(-A252/2.5)</f>
        <v>100.323503548113</v>
      </c>
      <c r="C252">
        <f>((B251-B253)*(B251-B253))/(B252*B252)</f>
        <v>0.005856174080265851</v>
      </c>
      <c r="D252">
        <f>$D$1/POWER(C252,3/5)</f>
        <v>4.50089450258009</v>
      </c>
    </row>
    <row r="253" spans="1:4" ht="12.75">
      <c r="A253">
        <v>-11.62</v>
      </c>
      <c r="B253">
        <f>EXP(-A253/2.5)</f>
        <v>104.376024636554</v>
      </c>
      <c r="C253">
        <f>((B252-B254)*(B252-B254))/(B253*B253)</f>
        <v>0.006727945415244771</v>
      </c>
      <c r="D253">
        <f>$D$1/POWER(C253,3/5)</f>
        <v>4.14131003541552</v>
      </c>
    </row>
    <row r="254" spans="1:4" ht="12.75">
      <c r="A254">
        <v>-11.298</v>
      </c>
      <c r="B254">
        <f>EXP(-A254/2.5)</f>
        <v>91.7621588793305</v>
      </c>
      <c r="C254">
        <f>((B253-B255)*(B253-B255))/(B254*B254)</f>
        <v>0.011905570845210699</v>
      </c>
      <c r="D254">
        <f>$D$1/POWER(C254,3/5)</f>
        <v>2.94047225646068</v>
      </c>
    </row>
    <row r="255" spans="1:4" ht="12.75">
      <c r="A255">
        <v>-11.849</v>
      </c>
      <c r="B255">
        <f>EXP(-A255/2.5)</f>
        <v>114.388437153002</v>
      </c>
      <c r="C255">
        <f>((B254-B256)*(B254-B256))/(B255*B255)</f>
        <v>0.0229305918925369</v>
      </c>
      <c r="D255">
        <f>$D$1/POWER(C255,3/5)</f>
        <v>1.98434902145509</v>
      </c>
    </row>
    <row r="256" spans="1:4" ht="12.75">
      <c r="A256">
        <v>-10.775</v>
      </c>
      <c r="B256">
        <f>EXP(-A256/2.5)</f>
        <v>74.4404889403455</v>
      </c>
      <c r="C256">
        <f>((B255-B257)*(B255-B257))/(B256*B256)</f>
        <v>0.135633088010157</v>
      </c>
      <c r="D256">
        <f>$D$1/POWER(C256,3/5)</f>
        <v>0.683042662905263</v>
      </c>
    </row>
    <row r="257" spans="1:4" ht="12.75">
      <c r="A257">
        <v>-11.164</v>
      </c>
      <c r="B257">
        <f>EXP(-A257/2.5)</f>
        <v>86.9731978063912</v>
      </c>
      <c r="C257">
        <f>((B256-B258)*(B256-B258))/(B257*B257)</f>
        <v>0.0764894633645274</v>
      </c>
      <c r="D257">
        <f>$D$1/POWER(C257,3/5)</f>
        <v>0.9631773295196431</v>
      </c>
    </row>
    <row r="258" spans="1:4" ht="12.75">
      <c r="A258">
        <v>-11.475</v>
      </c>
      <c r="B258">
        <f>EXP(-A258/2.5)</f>
        <v>98.4944301619463</v>
      </c>
      <c r="C258">
        <f>((B257-B259)*(B257-B259))/(B258*B258)</f>
        <v>0.00306403398279178</v>
      </c>
      <c r="D258">
        <f>$D$1/POWER(C258,3/5)</f>
        <v>6.63882275285636</v>
      </c>
    </row>
    <row r="259" spans="1:4" ht="12.75">
      <c r="A259">
        <v>-11.316</v>
      </c>
      <c r="B259">
        <f>EXP(-A259/2.5)</f>
        <v>92.4252306170501</v>
      </c>
      <c r="C259">
        <f>((B258-B260)*(B258-B260))/(B259*B259)</f>
        <v>0.00820922148842378</v>
      </c>
      <c r="D259">
        <f>$D$1/POWER(C259,3/5)</f>
        <v>3.67524280802629</v>
      </c>
    </row>
    <row r="260" spans="1:4" ht="12.75">
      <c r="A260">
        <v>-11.679</v>
      </c>
      <c r="B260">
        <f>EXP(-A260/2.5)</f>
        <v>106.868595466321</v>
      </c>
      <c r="C260">
        <f>((B259-B261)*(B259-B261))/(B260*B260)</f>
        <v>0.00164286018680076</v>
      </c>
      <c r="D260">
        <f>$D$1/POWER(C260,3/5)</f>
        <v>9.64954547985313</v>
      </c>
    </row>
    <row r="261" spans="1:4" ht="12.75">
      <c r="A261">
        <v>-11.196</v>
      </c>
      <c r="B261">
        <f>EXP(-A261/2.5)</f>
        <v>88.0936100795407</v>
      </c>
      <c r="C261">
        <f>((B260-B262)*(B260-B262))/(B261*B261)</f>
        <v>0.0019212062873656102</v>
      </c>
      <c r="D261">
        <f>$D$1/POWER(C261,3/5)</f>
        <v>8.78461678470687</v>
      </c>
    </row>
    <row r="262" spans="1:4" ht="12.75">
      <c r="A262">
        <v>-11.587</v>
      </c>
      <c r="B262">
        <f>EXP(-A262/2.5)</f>
        <v>103.007314472051</v>
      </c>
      <c r="C262">
        <f>((B261-B263)*(B261-B263))/(B262*B262)</f>
        <v>0.0426916224973235</v>
      </c>
      <c r="D262">
        <f>$D$1/POWER(C262,3/5)</f>
        <v>1.36666358924875</v>
      </c>
    </row>
    <row r="263" spans="1:4" ht="12.75">
      <c r="A263">
        <v>-11.737</v>
      </c>
      <c r="B263">
        <f>EXP(-A263/2.5)</f>
        <v>109.376931067915</v>
      </c>
      <c r="C263">
        <f>((B262-B264)*(B262-B264))/(B263*B263)</f>
        <v>0.14856250909662802</v>
      </c>
      <c r="D263">
        <f>$D$1/POWER(C263,3/5)</f>
        <v>0.646728031117626</v>
      </c>
    </row>
    <row r="264" spans="1:4" ht="12.75">
      <c r="A264">
        <v>-10.271</v>
      </c>
      <c r="B264">
        <f>EXP(-A264/2.5)</f>
        <v>60.8492807917197</v>
      </c>
      <c r="C264">
        <f>((B263-B265)*(B263-B265))/(B264*B264)</f>
        <v>0.073260137458487</v>
      </c>
      <c r="D264">
        <f>$D$1/POWER(C264,3/5)</f>
        <v>0.9884315125415861</v>
      </c>
    </row>
    <row r="265" spans="1:4" ht="12.75">
      <c r="A265">
        <v>-11.329</v>
      </c>
      <c r="B265">
        <f>EXP(-A265/2.5)</f>
        <v>92.9070935741498</v>
      </c>
      <c r="C265">
        <f>((B264-B266)*(B264-B266))/(B265*B265)</f>
        <v>0.15409212188780202</v>
      </c>
      <c r="D265">
        <f>$D$1/POWER(C265,3/5)</f>
        <v>0.6327016383407581</v>
      </c>
    </row>
    <row r="266" spans="1:4" ht="12.75">
      <c r="A266">
        <v>-11.445</v>
      </c>
      <c r="B266">
        <f>EXP(-A266/2.5)</f>
        <v>97.3195603174741</v>
      </c>
      <c r="C266">
        <f>((B265-B267)*(B265-B267))/(B266*B266)</f>
        <v>0.000756305581782283</v>
      </c>
      <c r="D266">
        <f>$D$1/POWER(C266,3/5)</f>
        <v>15.3691141772058</v>
      </c>
    </row>
    <row r="267" spans="1:4" ht="12.75">
      <c r="A267">
        <v>-11.4</v>
      </c>
      <c r="B267">
        <f>EXP(-A267/2.5)</f>
        <v>95.5834798300663</v>
      </c>
      <c r="C267">
        <f>((B266-B268)*(B266-B268))/(B267*B267)</f>
        <v>0.004129065913442581</v>
      </c>
      <c r="D267">
        <f>$D$1/POWER(C267,3/5)</f>
        <v>5.5508070467125</v>
      </c>
    </row>
    <row r="268" spans="1:4" ht="12.75">
      <c r="A268">
        <v>-11.598</v>
      </c>
      <c r="B268">
        <f>EXP(-A268/2.5)</f>
        <v>103.461545230572</v>
      </c>
      <c r="C268">
        <f>((B267-B269)*(B267-B269))/(B268*B268)</f>
        <v>0.012445069253165299</v>
      </c>
      <c r="D268">
        <f>$D$1/POWER(C268,3/5)</f>
        <v>2.86331303106454</v>
      </c>
    </row>
    <row r="269" spans="1:4" ht="12.75">
      <c r="A269">
        <v>-11.685</v>
      </c>
      <c r="B269">
        <f>EXP(-A269/2.5)</f>
        <v>107.125388123368</v>
      </c>
      <c r="C269">
        <f>((B268-B270)*(B268-B270))/(B269*B269)</f>
        <v>0.0199237938392068</v>
      </c>
      <c r="D269">
        <f>$D$1/POWER(C269,3/5)</f>
        <v>2.15895702118312</v>
      </c>
    </row>
    <row r="270" spans="1:4" ht="12.75">
      <c r="A270">
        <v>-11.203</v>
      </c>
      <c r="B270">
        <f>EXP(-A270/2.5)</f>
        <v>88.3406178372458</v>
      </c>
      <c r="C270">
        <f>((B269-B271)*(B269-B271))/(B270*B270)</f>
        <v>0.0253651805471467</v>
      </c>
      <c r="D270">
        <f>$D$1/POWER(C270,3/5)</f>
        <v>1.86777451615177</v>
      </c>
    </row>
    <row r="271" spans="1:4" ht="12.75">
      <c r="A271">
        <v>-11.333</v>
      </c>
      <c r="B271">
        <f>EXP(-A271/2.5)</f>
        <v>93.0558639083982</v>
      </c>
      <c r="C271">
        <f>((B270-B272)*(B270-B272))/(B271*B271)</f>
        <v>0.0280213552498106</v>
      </c>
      <c r="D271">
        <f>$D$1/POWER(C271,3/5)</f>
        <v>1.7594370730215299</v>
      </c>
    </row>
    <row r="272" spans="1:4" ht="12.75">
      <c r="A272">
        <v>-11.609</v>
      </c>
      <c r="B272">
        <f>EXP(-A272/2.5)</f>
        <v>103.917779007839</v>
      </c>
      <c r="C272">
        <f>((B271-B273)*(B271-B273))/(B272*B272)</f>
        <v>0.0603352985120501</v>
      </c>
      <c r="D272">
        <f>$D$1/POWER(C272,3/5)</f>
        <v>1.11051477462368</v>
      </c>
    </row>
    <row r="273" spans="1:4" ht="12.75">
      <c r="A273">
        <v>-11.939</v>
      </c>
      <c r="B273">
        <f>EXP(-A273/2.5)</f>
        <v>118.581442145619</v>
      </c>
      <c r="C273">
        <f>((B272-B274)*(B272-B274))/(B273*B273)</f>
        <v>0.0269898593171573</v>
      </c>
      <c r="D273">
        <f>$D$1/POWER(C273,3/5)</f>
        <v>1.7994792696881001</v>
      </c>
    </row>
    <row r="274" spans="1:4" ht="12.75">
      <c r="A274">
        <v>-11.09</v>
      </c>
      <c r="B274">
        <f>EXP(-A274/2.5)</f>
        <v>84.4365192033036</v>
      </c>
      <c r="C274">
        <f>((B273-B275)*(B273-B275))/(B274*B274)</f>
        <v>0.0465512419625539</v>
      </c>
      <c r="D274">
        <f>$D$1/POWER(C274,3/5)</f>
        <v>1.29750325803732</v>
      </c>
    </row>
    <row r="275" spans="1:4" ht="12.75">
      <c r="A275">
        <v>-11.522</v>
      </c>
      <c r="B275">
        <f>EXP(-A275/2.5)</f>
        <v>100.363640976483</v>
      </c>
      <c r="C275">
        <f>((B274-B276)*(B274-B276))/(B275*B275)</f>
        <v>0.0661795622354832</v>
      </c>
      <c r="D275">
        <f>$D$1/POWER(C275,3/5)</f>
        <v>1.05058908960647</v>
      </c>
    </row>
    <row r="276" spans="1:4" ht="12.75">
      <c r="A276">
        <v>-11.757</v>
      </c>
      <c r="B276">
        <f>EXP(-A276/2.5)</f>
        <v>110.255455930447</v>
      </c>
      <c r="C276">
        <f>((B275-B277)*(B275-B277))/(B276*B276)</f>
        <v>0.000338152805408599</v>
      </c>
      <c r="D276">
        <f>$D$1/POWER(C276,3/5)</f>
        <v>24.9114738964079</v>
      </c>
    </row>
    <row r="277" spans="1:4" ht="12.75">
      <c r="A277">
        <v>-11.572</v>
      </c>
      <c r="B277">
        <f>EXP(-A277/2.5)</f>
        <v>102.391121014172</v>
      </c>
      <c r="C277">
        <f>((B276-B278)*(B276-B278))/(B277*B277)</f>
        <v>0.00112192075340742</v>
      </c>
      <c r="D277">
        <f>$D$1/POWER(C277,3/5)</f>
        <v>12.1308130930729</v>
      </c>
    </row>
    <row r="278" spans="1:4" ht="12.75">
      <c r="A278">
        <v>-11.678</v>
      </c>
      <c r="B278">
        <f>EXP(-A278/2.5)</f>
        <v>106.825856576483</v>
      </c>
      <c r="C278">
        <f>((B277-B279)*(B277-B279))/(B278*B278)</f>
        <v>0.000139519692830057</v>
      </c>
      <c r="D278">
        <f>$D$1/POWER(C278,3/5)</f>
        <v>42.3726780730363</v>
      </c>
    </row>
    <row r="279" spans="1:4" ht="12.75">
      <c r="A279">
        <v>-11.541</v>
      </c>
      <c r="B279">
        <f>EXP(-A279/2.5)</f>
        <v>101.1293105067</v>
      </c>
      <c r="C279">
        <f>((B278-B280)*(B278-B280))/(B279*B279)</f>
        <v>0.10010867884034601</v>
      </c>
      <c r="D279">
        <f>$D$1/POWER(C279,3/5)</f>
        <v>0.81956647023958</v>
      </c>
    </row>
    <row r="280" spans="1:4" ht="12.75">
      <c r="A280">
        <v>-10.788</v>
      </c>
      <c r="B280">
        <f>EXP(-A280/2.5)</f>
        <v>74.828587665004</v>
      </c>
      <c r="C280">
        <f>((B279-B281)*(B279-B281))/(B280*B280)</f>
        <v>0.0536495516982834</v>
      </c>
      <c r="D280">
        <f>$D$1/POWER(C280,3/5)</f>
        <v>1.1915919537965</v>
      </c>
    </row>
    <row r="281" spans="1:4" ht="12.75">
      <c r="A281">
        <v>-11.071</v>
      </c>
      <c r="B281">
        <f>EXP(-A281/2.5)</f>
        <v>83.7972340181518</v>
      </c>
      <c r="C281">
        <f>((B280-B282)*(B280-B282))/(B281*B281)</f>
        <v>0.11012802669118</v>
      </c>
      <c r="D281">
        <f>$D$1/POWER(C281,3/5)</f>
        <v>0.7739778033733</v>
      </c>
    </row>
    <row r="282" spans="1:4" ht="12.75">
      <c r="A282">
        <v>-11.578</v>
      </c>
      <c r="B282">
        <f>EXP(-A282/2.5)</f>
        <v>102.637154827085</v>
      </c>
      <c r="C282">
        <f>((B281-B283)*(B281-B283))/(B282*B282)</f>
        <v>0.0636111854708325</v>
      </c>
      <c r="D282">
        <f>$D$1/POWER(C282,3/5)</f>
        <v>1.07583861126305</v>
      </c>
    </row>
    <row r="283" spans="1:4" ht="12.75">
      <c r="A283">
        <v>-11.744</v>
      </c>
      <c r="B283">
        <f>EXP(-A283/2.5)</f>
        <v>109.683615632929</v>
      </c>
      <c r="C283">
        <f>((B282-B284)*(B282-B284))/(B283*B283)</f>
        <v>0.0210329778490708</v>
      </c>
      <c r="D283">
        <f>$D$1/POWER(C283,3/5)</f>
        <v>2.08990604276639</v>
      </c>
    </row>
    <row r="284" spans="1:4" ht="12.75">
      <c r="A284">
        <v>-11.157</v>
      </c>
      <c r="B284">
        <f>EXP(-A284/2.5)</f>
        <v>86.7300134694853</v>
      </c>
      <c r="C284">
        <f>((B283-B285)*(B283-B285))/(B284*B284)</f>
        <v>0.00121935139542028</v>
      </c>
      <c r="D284">
        <f>$D$1/POWER(C284,3/5)</f>
        <v>11.5395770846589</v>
      </c>
    </row>
    <row r="285" spans="1:4" ht="12.75">
      <c r="A285">
        <v>-11.674</v>
      </c>
      <c r="B285">
        <f>EXP(-A285/2.5)</f>
        <v>106.655071870159</v>
      </c>
      <c r="C285">
        <f>((B284-B286)*(B284-B286))/(B285*B285)</f>
        <v>0.008349771251412251</v>
      </c>
      <c r="D285">
        <f>$D$1/POWER(C285,3/5)</f>
        <v>3.63799814837692</v>
      </c>
    </row>
    <row r="286" spans="1:4" ht="12.75">
      <c r="A286">
        <v>-10.859</v>
      </c>
      <c r="B286">
        <f>EXP(-A286/2.5)</f>
        <v>76.9841841417834</v>
      </c>
      <c r="C286">
        <f>((B285-B287)*(B285-B287))/(B286*B286)</f>
        <v>0.06675476021215619</v>
      </c>
      <c r="D286">
        <f>$D$1/POWER(C286,3/5)</f>
        <v>1.0451481983141</v>
      </c>
    </row>
    <row r="287" spans="1:4" ht="12.75">
      <c r="A287">
        <v>-11.158</v>
      </c>
      <c r="B287">
        <f>EXP(-A287/2.5)</f>
        <v>86.7647124141994</v>
      </c>
      <c r="C287">
        <f>((B286-B288)*(B286-B288))/(B287*B287)</f>
        <v>0.00202133358956731</v>
      </c>
      <c r="D287">
        <f>$D$1/POWER(C287,3/5)</f>
        <v>8.52087951807717</v>
      </c>
    </row>
    <row r="288" spans="1:4" ht="12.75">
      <c r="A288">
        <v>-10.729</v>
      </c>
      <c r="B288">
        <f>EXP(-A288/2.5)</f>
        <v>73.0833082961436</v>
      </c>
      <c r="C288">
        <f>((B287-B289)*(B287-B289))/(B288*B288)</f>
        <v>0.00145272655697561</v>
      </c>
      <c r="D288">
        <f>$D$1/POWER(C288,3/5)</f>
        <v>10.3885968959374</v>
      </c>
    </row>
    <row r="289" spans="1:4" ht="12.75">
      <c r="A289">
        <v>-11.237</v>
      </c>
      <c r="B289">
        <f>EXP(-A289/2.5)</f>
        <v>89.5502571425923</v>
      </c>
      <c r="C289">
        <f>((B288-B290)*(B288-B290))/(B289*B289)</f>
        <v>0.145239009575025</v>
      </c>
      <c r="D289">
        <f>$D$1/POWER(C289,3/5)</f>
        <v>0.6555672555209541</v>
      </c>
    </row>
    <row r="290" spans="1:4" ht="12.75">
      <c r="A290">
        <v>-11.687</v>
      </c>
      <c r="B290">
        <f>EXP(-A290/2.5)</f>
        <v>107.211122723134</v>
      </c>
      <c r="C290">
        <f>((B289-B291)*(B289-B291))/(B290*B290)</f>
        <v>0.00858807951784964</v>
      </c>
      <c r="D290">
        <f>$D$1/POWER(C290,3/5)</f>
        <v>3.57708768560247</v>
      </c>
    </row>
    <row r="291" spans="1:4" ht="12.75">
      <c r="A291">
        <v>-10.943</v>
      </c>
      <c r="B291">
        <f>EXP(-A291/2.5)</f>
        <v>79.6147995847448</v>
      </c>
      <c r="C291">
        <f>((B290-B292)*(B290-B292))/(B291*B291)</f>
        <v>4.92899154081025E-05</v>
      </c>
      <c r="D291">
        <f>$D$1/POWER(C291,3/5)</f>
        <v>79.1065376563805</v>
      </c>
    </row>
    <row r="292" spans="1:4" ht="12.75">
      <c r="A292">
        <v>-11.7</v>
      </c>
      <c r="B292">
        <f>EXP(-A292/2.5)</f>
        <v>107.7700725714</v>
      </c>
      <c r="C292">
        <f>((B291-B293)*(B291-B293))/(B292*B292)</f>
        <v>0.0364962578431601</v>
      </c>
      <c r="D292">
        <f>$D$1/POWER(C292,3/5)</f>
        <v>1.50147539131184</v>
      </c>
    </row>
    <row r="293" spans="1:4" ht="12.75">
      <c r="A293">
        <v>-11.518</v>
      </c>
      <c r="B293">
        <f>EXP(-A293/2.5)</f>
        <v>100.203187547893</v>
      </c>
      <c r="C293">
        <f>((B292-B294)*(B292-B294))/(B293*B293)</f>
        <v>0.14044696662783202</v>
      </c>
      <c r="D293">
        <f>$D$1/POWER(C293,3/5)</f>
        <v>0.668897853221306</v>
      </c>
    </row>
    <row r="294" spans="1:4" ht="12.75">
      <c r="A294">
        <v>-10.629</v>
      </c>
      <c r="B294">
        <f>EXP(-A294/2.5)</f>
        <v>70.2176707892481</v>
      </c>
      <c r="C294">
        <f>((B293-B295)*(B293-B295))/(B294*B294)</f>
        <v>0.0009349002289118581</v>
      </c>
      <c r="D294">
        <f>$D$1/POWER(C294,3/5)</f>
        <v>13.5334356012907</v>
      </c>
    </row>
    <row r="295" spans="1:4" ht="12.75">
      <c r="A295">
        <v>-11.571</v>
      </c>
      <c r="B295">
        <f>EXP(-A295/2.5)</f>
        <v>102.350172755964</v>
      </c>
      <c r="C295">
        <f>((B294-B296)*(B294-B296))/(B295*B295)</f>
        <v>0.0765405730383526</v>
      </c>
      <c r="D295">
        <f>$D$1/POWER(C295,3/5)</f>
        <v>0.9627913831889999</v>
      </c>
    </row>
    <row r="296" spans="1:4" ht="12.75">
      <c r="A296">
        <v>-11.476</v>
      </c>
      <c r="B296">
        <f>EXP(-A296/2.5)</f>
        <v>98.5338358146163</v>
      </c>
      <c r="C296">
        <f>((B295-B297)*(B295-B297))/(B296*B296)</f>
        <v>0.116699321979988</v>
      </c>
      <c r="D296">
        <f>$D$1/POWER(C296,3/5)</f>
        <v>0.7475258589485251</v>
      </c>
    </row>
    <row r="297" spans="1:4" ht="12.75">
      <c r="A297">
        <v>-10.574</v>
      </c>
      <c r="B297">
        <f>EXP(-A297/2.5)</f>
        <v>68.6897507776226</v>
      </c>
      <c r="C297">
        <f>((B296-B298)*(B296-B298))/(B297*B297)</f>
        <v>0.13759625508915202</v>
      </c>
      <c r="D297">
        <f>$D$1/POWER(C297,3/5)</f>
        <v>0.677178641716766</v>
      </c>
    </row>
    <row r="298" spans="1:4" ht="12.75">
      <c r="A298">
        <v>-10.728</v>
      </c>
      <c r="B298">
        <f>EXP(-A298/2.5)</f>
        <v>73.0540808187103</v>
      </c>
      <c r="C298">
        <f>((B297-B299)*(B297-B299))/(B298*B298)</f>
        <v>0.0184109048154191</v>
      </c>
      <c r="D298">
        <f>$D$1/POWER(C298,3/5)</f>
        <v>2.2637170439670298</v>
      </c>
    </row>
    <row r="299" spans="1:4" ht="12.75">
      <c r="A299">
        <v>-10.911</v>
      </c>
      <c r="B299">
        <f>EXP(-A299/2.5)</f>
        <v>78.6022244558729</v>
      </c>
      <c r="C299">
        <f>((B298-B300)*(B298-B300))/(B299*B299)</f>
        <v>0.03678171136393</v>
      </c>
      <c r="D299">
        <f>$D$1/POWER(C299,3/5)</f>
        <v>1.49447295839271</v>
      </c>
    </row>
    <row r="300" spans="1:4" ht="12.75">
      <c r="A300">
        <v>-11.197</v>
      </c>
      <c r="B300">
        <f>EXP(-A300/2.5)</f>
        <v>88.128854572001</v>
      </c>
      <c r="C300">
        <f>((B299-B301)*(B299-B301))/(B300*B300)</f>
        <v>0.000186607990492705</v>
      </c>
      <c r="D300">
        <f>$D$1/POWER(C300,3/5)</f>
        <v>35.5884504331572</v>
      </c>
    </row>
    <row r="301" spans="1:4" ht="12.75">
      <c r="A301">
        <v>-10.949</v>
      </c>
      <c r="B301">
        <f>EXP(-A301/2.5)</f>
        <v>79.8061045779136</v>
      </c>
      <c r="C301">
        <f>((B300-B302)*(B300-B302))/(B301*B301)</f>
        <v>0.000517963347264886</v>
      </c>
      <c r="D301">
        <f>$D$1/POWER(C301,3/5)</f>
        <v>19.2880269021318</v>
      </c>
    </row>
    <row r="302" spans="1:4" ht="12.75">
      <c r="A302">
        <v>-11.248</v>
      </c>
      <c r="B302">
        <f>EXP(-A302/2.5)</f>
        <v>89.9451463932835</v>
      </c>
      <c r="C302">
        <f>((B301-B303)*(B301-B303))/(B302*B302)</f>
        <v>0.0043877165354755405</v>
      </c>
      <c r="D302">
        <f>$D$1/POWER(C302,3/5)</f>
        <v>5.35209831787805</v>
      </c>
    </row>
    <row r="303" spans="1:4" ht="12.75">
      <c r="A303">
        <v>-11.129</v>
      </c>
      <c r="B303">
        <f>EXP(-A303/2.5)</f>
        <v>85.7640567735705</v>
      </c>
      <c r="C303">
        <f>((B302-B304)*(B302-B304))/(B303*B303)</f>
        <v>0.0227596818496513</v>
      </c>
      <c r="D303">
        <f>$D$1/POWER(C303,3/5)</f>
        <v>1.9932763238142601</v>
      </c>
    </row>
    <row r="304" spans="1:4" ht="12.75">
      <c r="A304">
        <v>-11.584</v>
      </c>
      <c r="B304">
        <f>EXP(-A304/2.5)</f>
        <v>102.883779830294</v>
      </c>
      <c r="C304">
        <f>((B303-B305)*(B303-B305))/(B304*B304)</f>
        <v>0.006162848047818191</v>
      </c>
      <c r="D304">
        <f>$D$1/POWER(C304,3/5)</f>
        <v>4.36514168248254</v>
      </c>
    </row>
    <row r="305" spans="1:4" ht="12.75">
      <c r="A305">
        <v>-11.354</v>
      </c>
      <c r="B305">
        <f>EXP(-A305/2.5)</f>
        <v>93.8408253878744</v>
      </c>
      <c r="C305">
        <f>((B304-B306)*(B304-B306))/(B305*B305)</f>
        <v>0.0296322041020031</v>
      </c>
      <c r="D305">
        <f>$D$1/POWER(C305,3/5)</f>
        <v>1.70140947314613</v>
      </c>
    </row>
    <row r="306" spans="1:4" ht="12.75">
      <c r="A306">
        <v>-11.157</v>
      </c>
      <c r="B306">
        <f>EXP(-A306/2.5)</f>
        <v>86.7300134694853</v>
      </c>
      <c r="C306">
        <f>((B305-B307)*(B305-B307))/(B306*B306)</f>
        <v>0.0168175804040518</v>
      </c>
      <c r="D306">
        <f>$D$1/POWER(C306,3/5)</f>
        <v>2.39006170133381</v>
      </c>
    </row>
    <row r="307" spans="1:4" ht="12.75">
      <c r="A307">
        <v>-11.637</v>
      </c>
      <c r="B307">
        <f>EXP(-A307/2.5)</f>
        <v>105.088200256944</v>
      </c>
      <c r="C307">
        <f>((B306-B308)*(B306-B308))/(B307*B307)</f>
        <v>0.00118121976285352</v>
      </c>
      <c r="D307">
        <f>$D$1/POWER(C307,3/5)</f>
        <v>11.761664787902</v>
      </c>
    </row>
    <row r="308" spans="1:4" ht="12.75">
      <c r="A308">
        <v>-11.259</v>
      </c>
      <c r="B308">
        <f>EXP(-A308/2.5)</f>
        <v>90.3417769848182</v>
      </c>
      <c r="C308">
        <f>((B307-B309)*(B307-B309))/(B308*B308)</f>
        <v>0.0986887736942392</v>
      </c>
      <c r="D308">
        <f>$D$1/POWER(C308,3/5)</f>
        <v>0.8266212564070691</v>
      </c>
    </row>
    <row r="309" spans="1:4" ht="12.75">
      <c r="A309">
        <v>-10.85</v>
      </c>
      <c r="B309">
        <f>EXP(-A309/2.5)</f>
        <v>76.7075393382956</v>
      </c>
      <c r="C309">
        <f>((B308-B310)*(B308-B310))/(B309*B309)</f>
        <v>0.0024538609572871102</v>
      </c>
      <c r="D309">
        <f>$D$1/POWER(C309,3/5)</f>
        <v>7.58502907608717</v>
      </c>
    </row>
    <row r="310" spans="1:4" ht="12.75">
      <c r="A310">
        <v>-11.362</v>
      </c>
      <c r="B310">
        <f>EXP(-A310/2.5)</f>
        <v>94.141597007048</v>
      </c>
      <c r="C310">
        <f>((B309-B311)*(B309-B311))/(B310*B310)</f>
        <v>0.00117452367809346</v>
      </c>
      <c r="D310">
        <f>$D$1/POWER(C310,3/5)</f>
        <v>11.8018517386009</v>
      </c>
    </row>
    <row r="311" spans="1:4" ht="12.75">
      <c r="A311">
        <v>-10.953</v>
      </c>
      <c r="B311">
        <f>EXP(-A311/2.5)</f>
        <v>79.9338965515549</v>
      </c>
      <c r="C311">
        <f>((B310-B312)*(B310-B312))/(B311*B311)</f>
        <v>0.13361663082567102</v>
      </c>
      <c r="D311">
        <f>$D$1/POWER(C311,3/5)</f>
        <v>0.689208952886812</v>
      </c>
    </row>
    <row r="312" spans="1:4" ht="12.75">
      <c r="A312">
        <v>-10.433</v>
      </c>
      <c r="B312">
        <f>EXP(-A312/2.5)</f>
        <v>64.9228732509771</v>
      </c>
      <c r="C312">
        <f>((B311-B313)*(B311-B313))/(B312*B312)</f>
        <v>0.0008246341530897971</v>
      </c>
      <c r="D312">
        <f>$D$1/POWER(C312,3/5)</f>
        <v>14.5918524602372</v>
      </c>
    </row>
    <row r="313" spans="1:4" ht="12.75">
      <c r="A313">
        <v>-10.894</v>
      </c>
      <c r="B313">
        <f>EXP(-A313/2.5)</f>
        <v>78.0695425008197</v>
      </c>
      <c r="C313">
        <f>((B312-B314)*(B312-B314))/(B313*B313)</f>
        <v>0.43196564513609703</v>
      </c>
      <c r="D313">
        <f>$D$1/POWER(C313,3/5)</f>
        <v>0.34087699721046505</v>
      </c>
    </row>
    <row r="314" spans="1:4" ht="12.75">
      <c r="A314">
        <v>-11.889</v>
      </c>
      <c r="B314">
        <f>EXP(-A314/2.5)</f>
        <v>116.233372269938</v>
      </c>
      <c r="C314">
        <f>((B313-B315)*(B313-B315))/(B314*B314)</f>
        <v>0.103401502459789</v>
      </c>
      <c r="D314">
        <f>$D$1/POWER(C314,3/5)</f>
        <v>0.803805754141192</v>
      </c>
    </row>
    <row r="315" spans="1:4" ht="12.75">
      <c r="A315">
        <v>-11.872</v>
      </c>
      <c r="B315">
        <f>EXP(-A315/2.5)</f>
        <v>115.445666573162</v>
      </c>
      <c r="C315">
        <f>((B314-B316)*(B314-B316))/(B315*B315)</f>
        <v>0.17944419091593</v>
      </c>
      <c r="D315">
        <f>$D$1/POWER(C315,3/5)</f>
        <v>0.57744360785876</v>
      </c>
    </row>
    <row r="316" spans="1:4" ht="12.75">
      <c r="A316">
        <v>-10.524000000000001</v>
      </c>
      <c r="B316">
        <f>EXP(-A316/2.5)</f>
        <v>67.3296025819973</v>
      </c>
      <c r="C316">
        <f>((B315-B317)*(B315-B317))/(B316*B316)</f>
        <v>0.0853558323019348</v>
      </c>
      <c r="D316">
        <f>$D$1/POWER(C316,3/5)</f>
        <v>0.901835442954487</v>
      </c>
    </row>
    <row r="317" spans="1:4" ht="12.75">
      <c r="A317">
        <v>-11.405</v>
      </c>
      <c r="B317">
        <f>EXP(-A317/2.5)</f>
        <v>95.7748380841944</v>
      </c>
      <c r="C317">
        <f>((B316-B318)*(B316-B318))/(B317*B317)</f>
        <v>0.00965049409747965</v>
      </c>
      <c r="D317">
        <f>$D$1/POWER(C317,3/5)</f>
        <v>3.33531986958018</v>
      </c>
    </row>
    <row r="318" spans="1:4" ht="12.75">
      <c r="A318">
        <v>-10.850999999999999</v>
      </c>
      <c r="B318">
        <f>EXP(-A318/2.5)</f>
        <v>76.7382284914523</v>
      </c>
      <c r="C318">
        <f>((B317-B319)*(B317-B319))/(B318*B318)</f>
        <v>0.0211849075772765</v>
      </c>
      <c r="D318">
        <f>$D$1/POWER(C318,3/5)</f>
        <v>2.0809003161059</v>
      </c>
    </row>
    <row r="319" spans="1:4" ht="12.75">
      <c r="A319">
        <v>-11.095</v>
      </c>
      <c r="B319">
        <f>EXP(-A319/2.5)</f>
        <v>84.605561227387</v>
      </c>
      <c r="C319">
        <f>((B318-B320)*(B318-B320))/(B319*B319)</f>
        <v>0.18120268690690303</v>
      </c>
      <c r="D319">
        <f>$D$1/POWER(C319,3/5)</f>
        <v>0.574074743521626</v>
      </c>
    </row>
    <row r="320" spans="1:4" ht="12.75">
      <c r="A320">
        <v>-11.813</v>
      </c>
      <c r="B320">
        <f>EXP(-A320/2.5)</f>
        <v>112.753046728504</v>
      </c>
      <c r="C320">
        <f>((B319-B321)*(B319-B321))/(B320*B320)</f>
        <v>0.00037858450695661905</v>
      </c>
      <c r="D320">
        <f>$D$1/POWER(C320,3/5)</f>
        <v>23.2792786133102</v>
      </c>
    </row>
    <row r="321" spans="1:4" ht="12.75">
      <c r="A321">
        <v>-11.159</v>
      </c>
      <c r="B321">
        <f>EXP(-A321/2.5)</f>
        <v>86.7994252412677</v>
      </c>
      <c r="C321">
        <f>((B320-B322)*(B320-B322))/(B321*B321)</f>
        <v>0.13331260829666702</v>
      </c>
      <c r="D321">
        <f>$D$1/POWER(C321,3/5)</f>
        <v>0.6901515775186351</v>
      </c>
    </row>
    <row r="322" spans="1:4" ht="12.75">
      <c r="A322">
        <v>-10.988</v>
      </c>
      <c r="B322">
        <f>EXP(-A322/2.5)</f>
        <v>81.0608413098807</v>
      </c>
      <c r="C322">
        <f>((B321-B323)*(B321-B323))/(B322*B322)</f>
        <v>0.00210966877274511</v>
      </c>
      <c r="D322">
        <f>$D$1/POWER(C322,3/5)</f>
        <v>8.30498123800669</v>
      </c>
    </row>
    <row r="323" spans="1:4" ht="12.75">
      <c r="A323">
        <v>-11.264</v>
      </c>
      <c r="B323">
        <f>EXP(-A323/2.5)</f>
        <v>90.5226413428577</v>
      </c>
      <c r="C323">
        <f>((B322-B324)*(B322-B324))/(B323*B323)</f>
        <v>0.0996728498017098</v>
      </c>
      <c r="D323">
        <f>$D$1/POWER(C323,3/5)</f>
        <v>0.821714773211034</v>
      </c>
    </row>
    <row r="324" spans="1:4" ht="12.75">
      <c r="A324">
        <v>-11.743</v>
      </c>
      <c r="B324">
        <f>EXP(-A324/2.5)</f>
        <v>109.639750960195</v>
      </c>
      <c r="C324">
        <f>((B323-B325)*(B323-B325))/(B324*B324)</f>
        <v>1.85286744892306E-05</v>
      </c>
      <c r="D324">
        <f>$D$1/POWER(C324,3/5)</f>
        <v>142.285488528564</v>
      </c>
    </row>
    <row r="325" spans="1:4" ht="12.75">
      <c r="A325">
        <v>-11.277</v>
      </c>
      <c r="B325">
        <f>EXP(-A325/2.5)</f>
        <v>90.9945850680801</v>
      </c>
      <c r="C325">
        <f>((B324-B326)*(B324-B326))/(B325*B325)</f>
        <v>0.0005919987252454651</v>
      </c>
      <c r="D325">
        <f>$D$1/POWER(C325,3/5)</f>
        <v>17.8022443359284</v>
      </c>
    </row>
    <row r="326" spans="1:4" ht="12.75">
      <c r="A326">
        <v>-11.692</v>
      </c>
      <c r="B326">
        <f>EXP(-A326/2.5)</f>
        <v>107.425759533846</v>
      </c>
      <c r="C326">
        <f>((B325-B327)*(B325-B327))/(B326*B326)</f>
        <v>0.00017735654916877002</v>
      </c>
      <c r="D326">
        <f>$D$1/POWER(C326,3/5)</f>
        <v>36.6909437206471</v>
      </c>
    </row>
    <row r="327" spans="1:4" ht="12.75">
      <c r="A327">
        <v>-11.316</v>
      </c>
      <c r="B327">
        <f>EXP(-A327/2.5)</f>
        <v>92.4252306170501</v>
      </c>
      <c r="C327">
        <f>((B326-B328)*(B326-B328))/(B327*B327)</f>
        <v>0.0293974613111193</v>
      </c>
      <c r="D327">
        <f>$D$1/POWER(C327,3/5)</f>
        <v>1.7095480969580499</v>
      </c>
    </row>
    <row r="328" spans="1:4" ht="12.75">
      <c r="A328">
        <v>-11.293</v>
      </c>
      <c r="B328">
        <f>EXP(-A328/2.5)</f>
        <v>91.5788179636012</v>
      </c>
      <c r="C328">
        <f>((B327-B329)*(B327-B329))/(B328*B328)</f>
        <v>0.0134358564809258</v>
      </c>
      <c r="D328">
        <f>$D$1/POWER(C328,3/5)</f>
        <v>2.73468939634751</v>
      </c>
    </row>
    <row r="329" spans="1:4" ht="12.75">
      <c r="A329">
        <v>-11.011</v>
      </c>
      <c r="B329">
        <f>EXP(-A329/2.5)</f>
        <v>81.8100420891609</v>
      </c>
      <c r="C329">
        <f>((B328-B330)*(B328-B330))/(B329*B329)</f>
        <v>0.00604728215414828</v>
      </c>
      <c r="D329">
        <f>$D$1/POWER(C329,3/5)</f>
        <v>4.41500379207752</v>
      </c>
    </row>
    <row r="330" spans="1:4" ht="12.75">
      <c r="A330">
        <v>-11.113</v>
      </c>
      <c r="B330">
        <f>EXP(-A330/2.5)</f>
        <v>85.2169195170012</v>
      </c>
      <c r="C330">
        <f>((B329-B331)*(B329-B331))/(B330*B330)</f>
        <v>0.0549088484778067</v>
      </c>
      <c r="D330">
        <f>$D$1/POWER(C330,3/5)</f>
        <v>1.17511892025706</v>
      </c>
    </row>
    <row r="331" spans="1:4" ht="12.75">
      <c r="A331">
        <v>-11.557</v>
      </c>
      <c r="B331">
        <f>EXP(-A331/2.5)</f>
        <v>101.778613647707</v>
      </c>
      <c r="C331">
        <f>((B330-B332)*(B330-B332))/(B331*B331)</f>
        <v>0.0023945282020532703</v>
      </c>
      <c r="D331">
        <f>$D$1/POWER(C331,3/5)</f>
        <v>7.69724387174735</v>
      </c>
    </row>
    <row r="332" spans="1:4" ht="12.75">
      <c r="A332">
        <v>-11.255</v>
      </c>
      <c r="B332">
        <f>EXP(-A332/2.5)</f>
        <v>90.1973457174684</v>
      </c>
      <c r="C332">
        <f>((B331-B333)*(B331-B333))/(B332*B332)</f>
        <v>8.08413358236863E-05</v>
      </c>
      <c r="D332">
        <f>$D$1/POWER(C332,3/5)</f>
        <v>58.7877896644148</v>
      </c>
    </row>
    <row r="333" spans="1:4" ht="12.75">
      <c r="A333">
        <v>-11.537</v>
      </c>
      <c r="B333">
        <f>EXP(-A333/2.5)</f>
        <v>100.967632986396</v>
      </c>
      <c r="C333">
        <f>((B332-B334)*(B332-B334))/(B333*B333)</f>
        <v>0.024680758041742003</v>
      </c>
      <c r="D333">
        <f>$D$1/POWER(C333,3/5)</f>
        <v>1.8986815213692</v>
      </c>
    </row>
    <row r="334" spans="1:4" ht="12.75">
      <c r="A334">
        <v>-11.66</v>
      </c>
      <c r="B334">
        <f>EXP(-A334/2.5)</f>
        <v>106.059472701856</v>
      </c>
      <c r="C334">
        <f>((B333-B335)*(B333-B335))/(B334*B334)</f>
        <v>0.00920097121176782</v>
      </c>
      <c r="D334">
        <f>$D$1/POWER(C334,3/5)</f>
        <v>3.43215598308199</v>
      </c>
    </row>
    <row r="335" spans="1:4" ht="12.75">
      <c r="A335">
        <v>-11.777</v>
      </c>
      <c r="B335">
        <f>EXP(-A335/2.5)</f>
        <v>111.141037179793</v>
      </c>
      <c r="C335">
        <f>((B334-B336)*(B334-B336))/(B335*B335)</f>
        <v>0.15130463162830102</v>
      </c>
      <c r="D335">
        <f>$D$1/POWER(C335,3/5)</f>
        <v>0.639669858172569</v>
      </c>
    </row>
    <row r="336" spans="1:4" ht="12.75">
      <c r="A336">
        <v>-10.351</v>
      </c>
      <c r="B336">
        <f>EXP(-A336/2.5)</f>
        <v>62.8279476026771</v>
      </c>
      <c r="C336">
        <f>((B335-B337)*(B335-B337))/(B336*B336)</f>
        <v>0.0615053843669193</v>
      </c>
      <c r="D336">
        <f>$D$1/POWER(C336,3/5)</f>
        <v>1.09779017151308</v>
      </c>
    </row>
    <row r="337" spans="1:4" ht="12.75">
      <c r="A337">
        <v>-12.105</v>
      </c>
      <c r="B337">
        <f>EXP(-A337/2.5)</f>
        <v>126.722543540989</v>
      </c>
      <c r="C337">
        <f>((B336-B338)*(B336-B338))/(B337*B337)</f>
        <v>0.0778243320725834</v>
      </c>
      <c r="D337">
        <f>$D$1/POWER(C337,3/5)</f>
        <v>0.953230608349891</v>
      </c>
    </row>
    <row r="338" spans="1:4" ht="12.75">
      <c r="A338">
        <v>-11.467</v>
      </c>
      <c r="B338">
        <f>EXP(-A338/2.5)</f>
        <v>98.1797517394297</v>
      </c>
      <c r="C338">
        <f>((B337-B339)*(B337-B339))/(B338*B338)</f>
        <v>0.0122365127391806</v>
      </c>
      <c r="D338">
        <f>$D$1/POWER(C338,3/5)</f>
        <v>2.89249502309517</v>
      </c>
    </row>
    <row r="339" spans="1:4" ht="12.75">
      <c r="A339">
        <v>-11.881</v>
      </c>
      <c r="B339">
        <f>EXP(-A339/2.5)</f>
        <v>115.862019959258</v>
      </c>
      <c r="C339">
        <f>((B338-B340)*(B338-B340))/(B339*B339)</f>
        <v>0.0029636044106026</v>
      </c>
      <c r="D339">
        <f>$D$1/POWER(C339,3/5)</f>
        <v>6.77290651071393</v>
      </c>
    </row>
    <row r="340" spans="1:4" ht="12.75">
      <c r="A340">
        <v>-11.301</v>
      </c>
      <c r="B340">
        <f>EXP(-A340/2.5)</f>
        <v>91.8723395651756</v>
      </c>
      <c r="C340">
        <f>((B339-B341)*(B339-B341))/(B340*B340)</f>
        <v>0.006336445088938281</v>
      </c>
      <c r="D340">
        <f>$D$1/POWER(C340,3/5)</f>
        <v>4.29298938837685</v>
      </c>
    </row>
    <row r="341" spans="1:4" ht="12.75">
      <c r="A341">
        <v>-11.718</v>
      </c>
      <c r="B341">
        <f>EXP(-A341/2.5)</f>
        <v>108.548817210441</v>
      </c>
      <c r="C341">
        <f>((B340-B342)*(B340-B342))/(B341*B341)</f>
        <v>0.0036066745317151505</v>
      </c>
      <c r="D341">
        <f>$D$1/POWER(C341,3/5)</f>
        <v>6.02009089431159</v>
      </c>
    </row>
    <row r="342" spans="1:4" ht="12.75">
      <c r="A342">
        <v>-11.117</v>
      </c>
      <c r="B342">
        <f>EXP(-A342/2.5)</f>
        <v>85.3533757240835</v>
      </c>
      <c r="C342">
        <f>((B341-B343)*(B341-B343))/(B342*B342)</f>
        <v>0.19139685557573302</v>
      </c>
      <c r="D342">
        <f>$D$1/POWER(C342,3/5)</f>
        <v>0.5555284961578251</v>
      </c>
    </row>
    <row r="343" spans="1:4" ht="12.75">
      <c r="A343">
        <v>-10.664</v>
      </c>
      <c r="B343">
        <f>EXP(-A343/2.5)</f>
        <v>71.2076317376269</v>
      </c>
      <c r="C343">
        <f>((B342-B344)*(B342-B344))/(B343*B343)</f>
        <v>0.00838115862305973</v>
      </c>
      <c r="D343">
        <f>$D$1/POWER(C343,3/5)</f>
        <v>3.6298174506300898</v>
      </c>
    </row>
    <row r="344" spans="1:4" ht="12.75">
      <c r="A344">
        <v>-11.301</v>
      </c>
      <c r="B344">
        <f>EXP(-A344/2.5)</f>
        <v>91.8723395651756</v>
      </c>
      <c r="C344">
        <f>((B343-B345)*(B343-B345))/(B344*B344)</f>
        <v>0.054082970593215096</v>
      </c>
      <c r="D344">
        <f>$D$1/POWER(C344,3/5)</f>
        <v>1.18585311199148</v>
      </c>
    </row>
    <row r="345" spans="1:4" ht="12.75">
      <c r="A345">
        <v>-11.32</v>
      </c>
      <c r="B345">
        <f>EXP(-A345/2.5)</f>
        <v>92.5732293534535</v>
      </c>
      <c r="C345">
        <f>((B344-B346)*(B344-B346))/(B345*B345)</f>
        <v>0.0209030605975195</v>
      </c>
      <c r="D345">
        <f>$D$1/POWER(C345,3/5)</f>
        <v>2.09768992640901</v>
      </c>
    </row>
    <row r="346" spans="1:4" ht="12.75">
      <c r="A346">
        <v>-11.641</v>
      </c>
      <c r="B346">
        <f>EXP(-A346/2.5)</f>
        <v>105.25647596202</v>
      </c>
      <c r="C346">
        <f>((B345-B347)*(B345-B347))/(B346*B346)</f>
        <v>0.0317508978600346</v>
      </c>
      <c r="D346">
        <f>$D$1/POWER(C346,3/5)</f>
        <v>1.6323512413485899</v>
      </c>
    </row>
    <row r="347" spans="1:4" ht="12.75">
      <c r="A347">
        <v>-10.754</v>
      </c>
      <c r="B347">
        <f>EXP(-A347/2.5)</f>
        <v>73.8178077555836</v>
      </c>
      <c r="C347">
        <f>((B346-B348)*(B346-B348))/(B347*B347)</f>
        <v>0.0062592214492103405</v>
      </c>
      <c r="D347">
        <f>$D$1/POWER(C347,3/5)</f>
        <v>4.32469047890431</v>
      </c>
    </row>
    <row r="348" spans="1:4" ht="12.75">
      <c r="A348">
        <v>-11.776</v>
      </c>
      <c r="B348">
        <f>EXP(-A348/2.5)</f>
        <v>111.096589655019</v>
      </c>
      <c r="C348">
        <f>((B347-B349)*(B347-B349))/(B348*B348)</f>
        <v>0.03163735403571</v>
      </c>
      <c r="D348">
        <f>$D$1/POWER(C348,3/5)</f>
        <v>1.6358637459968701</v>
      </c>
    </row>
    <row r="349" spans="1:4" ht="12.75">
      <c r="A349">
        <v>-11.347</v>
      </c>
      <c r="B349">
        <f>EXP(-A349/2.5)</f>
        <v>93.5784385897319</v>
      </c>
      <c r="C349">
        <f>((B348-B350)*(B348-B350))/(B349*B349)</f>
        <v>0.0948966995817044</v>
      </c>
      <c r="D349">
        <f>$D$1/POWER(C349,3/5)</f>
        <v>0.8462848286921051</v>
      </c>
    </row>
    <row r="350" spans="1:4" ht="12.75">
      <c r="A350">
        <v>-11.025</v>
      </c>
      <c r="B350">
        <f>EXP(-A350/2.5)</f>
        <v>82.2694635042017</v>
      </c>
      <c r="C350">
        <f>((B349-B351)*(B349-B351))/(B350*B350)</f>
        <v>0.0571767594275213</v>
      </c>
      <c r="D350">
        <f>$D$1/POWER(C350,3/5)</f>
        <v>1.14692626378769</v>
      </c>
    </row>
    <row r="351" spans="1:4" ht="12.75">
      <c r="A351">
        <v>-10.757</v>
      </c>
      <c r="B351">
        <f>EXP(-A351/2.5)</f>
        <v>73.9064422949778</v>
      </c>
      <c r="C351">
        <f>((B350-B352)*(B350-B352))/(B351*B351)</f>
        <v>0.00352357238122679</v>
      </c>
      <c r="D351">
        <f>$D$1/POWER(C351,3/5)</f>
        <v>6.10488239463256</v>
      </c>
    </row>
    <row r="352" spans="1:4" ht="12.75">
      <c r="A352">
        <v>-10.888</v>
      </c>
      <c r="B352">
        <f>EXP(-A352/2.5)</f>
        <v>77.8824002593358</v>
      </c>
      <c r="C352">
        <f>((B351-B353)*(B351-B353))/(B352*B352)</f>
        <v>0.0692774357512027</v>
      </c>
      <c r="D352">
        <f>$D$1/POWER(C352,3/5)</f>
        <v>1.02214412746233</v>
      </c>
    </row>
    <row r="353" spans="1:4" ht="12.75">
      <c r="A353">
        <v>-11.369</v>
      </c>
      <c r="B353">
        <f>EXP(-A353/2.5)</f>
        <v>94.4055628584019</v>
      </c>
      <c r="C353">
        <f>((B352-B354)*(B352-B354))/(B353*B353)</f>
        <v>0.0363838470869116</v>
      </c>
      <c r="D353">
        <f>$D$1/POWER(C353,3/5)</f>
        <v>1.5042570296725</v>
      </c>
    </row>
    <row r="354" spans="1:4" ht="12.75">
      <c r="A354">
        <v>-11.408</v>
      </c>
      <c r="B354">
        <f>EXP(-A354/2.5)</f>
        <v>95.8898368753704</v>
      </c>
      <c r="C354">
        <f>((B353-B355)*(B353-B355))/(B354*B354)</f>
        <v>0.014770600377467899</v>
      </c>
      <c r="D354">
        <f>$D$1/POWER(C354,3/5)</f>
        <v>2.58361817704861</v>
      </c>
    </row>
    <row r="355" spans="1:4" ht="12.75">
      <c r="A355">
        <v>-11.66</v>
      </c>
      <c r="B355">
        <f>EXP(-A355/2.5)</f>
        <v>106.059472701856</v>
      </c>
      <c r="C355">
        <f>((B354-B356)*(B354-B356))/(B355*B355)</f>
        <v>0.0852507720458848</v>
      </c>
      <c r="D355">
        <f>$D$1/POWER(C355,3/5)</f>
        <v>0.9025021141486421</v>
      </c>
    </row>
    <row r="356" spans="1:4" ht="12.75">
      <c r="A356">
        <v>-10.433</v>
      </c>
      <c r="B356">
        <f>EXP(-A356/2.5)</f>
        <v>64.9228732509771</v>
      </c>
      <c r="C356">
        <f>((B355-B357)*(B355-B357))/(B356*B356)</f>
        <v>0.0038651893277831303</v>
      </c>
      <c r="D356">
        <f>$D$1/POWER(C356,3/5)</f>
        <v>5.77516979423772</v>
      </c>
    </row>
    <row r="357" spans="1:4" ht="12.75">
      <c r="A357">
        <v>-11.563</v>
      </c>
      <c r="B357">
        <f>EXP(-A357/2.5)</f>
        <v>102.023175677508</v>
      </c>
      <c r="C357">
        <f>((B356-B358)*(B356-B358))/(B357*B357)</f>
        <v>0.0479009538534593</v>
      </c>
      <c r="D357">
        <f>$D$1/POWER(C357,3/5)</f>
        <v>1.2754420272989</v>
      </c>
    </row>
    <row r="358" spans="1:4" ht="12.75">
      <c r="A358">
        <v>-11.172</v>
      </c>
      <c r="B358">
        <f>EXP(-A358/2.5)</f>
        <v>87.2519578175143</v>
      </c>
      <c r="C358">
        <f>((B357-B359)*(B357-B359))/(B358*B358)</f>
        <v>0.0682218480039626</v>
      </c>
      <c r="D358">
        <f>$D$1/POWER(C358,3/5)</f>
        <v>1.03160427378788</v>
      </c>
    </row>
    <row r="359" spans="1:4" ht="12.75">
      <c r="A359">
        <v>-10.931000000000001</v>
      </c>
      <c r="B359">
        <f>EXP(-A359/2.5)</f>
        <v>79.2335642435286</v>
      </c>
      <c r="C359">
        <f>((B358-B360)*(B358-B360))/(B359*B359)</f>
        <v>0.0110652445924536</v>
      </c>
      <c r="D359">
        <f>$D$1/POWER(C359,3/5)</f>
        <v>3.07249092922332</v>
      </c>
    </row>
    <row r="360" spans="1:4" ht="12.75">
      <c r="A360">
        <v>-10.921</v>
      </c>
      <c r="B360">
        <f>EXP(-A360/2.5)</f>
        <v>78.9172630107548</v>
      </c>
      <c r="C360">
        <f>((B359-B361)*(B359-B361))/(B360*B360)</f>
        <v>0.129573060864173</v>
      </c>
      <c r="D360">
        <f>$D$1/POWER(C360,3/5)</f>
        <v>0.702034393919792</v>
      </c>
    </row>
    <row r="361" spans="1:4" ht="12.75">
      <c r="A361">
        <v>-11.697</v>
      </c>
      <c r="B361">
        <f>EXP(-A361/2.5)</f>
        <v>107.640826047739</v>
      </c>
      <c r="C361">
        <f>((B360-B362)*(B360-B362))/(B361*B361)</f>
        <v>0.0348365299978201</v>
      </c>
      <c r="D361">
        <f>$D$1/POWER(C361,3/5)</f>
        <v>1.5439964122346201</v>
      </c>
    </row>
    <row r="362" spans="1:4" ht="12.75">
      <c r="A362">
        <v>-11.488</v>
      </c>
      <c r="B362">
        <f>EXP(-A362/2.5)</f>
        <v>99.0079351546722</v>
      </c>
      <c r="C362">
        <f>((B361-B363)*(B361-B363))/(B362*B362)</f>
        <v>0.0453492488345489</v>
      </c>
      <c r="D362">
        <f>$D$1/POWER(C362,3/5)</f>
        <v>1.31802959405044</v>
      </c>
    </row>
    <row r="363" spans="1:4" ht="12.75">
      <c r="A363">
        <v>-11.152</v>
      </c>
      <c r="B363">
        <f>EXP(-A363/2.5)</f>
        <v>86.5567267869911</v>
      </c>
      <c r="C363">
        <f>((B362-B364)*(B362-B364))/(B363*B363)</f>
        <v>0.0384313338677999</v>
      </c>
      <c r="D363">
        <f>$D$1/POWER(C363,3/5)</f>
        <v>1.45564658379065</v>
      </c>
    </row>
    <row r="364" spans="1:4" ht="12.75">
      <c r="A364">
        <v>-11.018</v>
      </c>
      <c r="B364">
        <f>EXP(-A364/2.5)</f>
        <v>82.0394312019009</v>
      </c>
      <c r="C364">
        <f>((B363-B365)*(B363-B365))/(B364*B364)</f>
        <v>7.1299059507319E-07</v>
      </c>
      <c r="D364">
        <f>$D$1/POWER(C364,3/5)</f>
        <v>1004.65497607669</v>
      </c>
    </row>
    <row r="365" spans="1:4" ht="12.75">
      <c r="A365">
        <v>-11.154</v>
      </c>
      <c r="B365">
        <f>EXP(-A365/2.5)</f>
        <v>86.6259998739609</v>
      </c>
      <c r="C365">
        <f>((B364-B366)*(B364-B366))/(B365*B365)</f>
        <v>0.046933520463987397</v>
      </c>
      <c r="D365">
        <f>$D$1/POWER(C365,3/5)</f>
        <v>1.29115190800716</v>
      </c>
    </row>
    <row r="366" spans="1:4" ht="12.75">
      <c r="A366">
        <v>-11.533</v>
      </c>
      <c r="B366">
        <f>EXP(-A366/2.5)</f>
        <v>100.806213943289</v>
      </c>
      <c r="C366">
        <f>((B365-B367)*(B365-B367))/(B366*B366)</f>
        <v>0.0233296127110308</v>
      </c>
      <c r="D366">
        <f>$D$1/POWER(C366,3/5)</f>
        <v>1.96391507063848</v>
      </c>
    </row>
    <row r="367" spans="1:4" ht="12.75">
      <c r="A367">
        <v>-11.563</v>
      </c>
      <c r="B367">
        <f>EXP(-A367/2.5)</f>
        <v>102.023175677508</v>
      </c>
      <c r="C367">
        <f>((B366-B368)*(B366-B368))/(B367*B367)</f>
        <v>0.0426266376673192</v>
      </c>
      <c r="D367">
        <f>$D$1/POWER(C367,3/5)</f>
        <v>1.36791330556712</v>
      </c>
    </row>
    <row r="368" spans="1:4" ht="12.75">
      <c r="A368">
        <v>-10.947</v>
      </c>
      <c r="B368">
        <f>EXP(-A368/2.5)</f>
        <v>79.742285225396</v>
      </c>
      <c r="C368">
        <f>((B367-B369)*(B367-B369))/(B368*B368)</f>
        <v>0.0112148872446422</v>
      </c>
      <c r="D368">
        <f>$D$1/POWER(C368,3/5)</f>
        <v>3.04782672919102</v>
      </c>
    </row>
    <row r="369" spans="1:4" ht="12.75">
      <c r="A369">
        <v>-11.347</v>
      </c>
      <c r="B369">
        <f>EXP(-A369/2.5)</f>
        <v>93.5784385897319</v>
      </c>
      <c r="C369">
        <f>((B368-B370)*(B368-B370))/(B369*B369)</f>
        <v>0.0933396413965746</v>
      </c>
      <c r="D369">
        <f>$D$1/POWER(C369,3/5)</f>
        <v>0.8547272370233211</v>
      </c>
    </row>
    <row r="370" spans="1:4" ht="12.75">
      <c r="A370">
        <v>-11.713</v>
      </c>
      <c r="B370">
        <f>EXP(-A370/2.5)</f>
        <v>108.331936528995</v>
      </c>
      <c r="C370">
        <f>((B369-B371)*(B369-B371))/(B370*B370)</f>
        <v>0.0006370320025588741</v>
      </c>
      <c r="D370">
        <f>$D$1/POWER(C370,3/5)</f>
        <v>17.0361113517723</v>
      </c>
    </row>
    <row r="371" spans="1:4" ht="12.75">
      <c r="A371">
        <v>-11.419</v>
      </c>
      <c r="B371">
        <f>EXP(-A371/2.5)</f>
        <v>96.3126817341218</v>
      </c>
      <c r="C371">
        <f>((B370-B372)*(B370-B372))/(B371*B371)</f>
        <v>0.0004956604648804191</v>
      </c>
      <c r="D371">
        <f>$D$1/POWER(C371,3/5)</f>
        <v>19.8041703084884</v>
      </c>
    </row>
    <row r="372" spans="1:4" ht="12.75">
      <c r="A372">
        <v>-11.762</v>
      </c>
      <c r="B372">
        <f>EXP(-A372/2.5)</f>
        <v>110.476187500301</v>
      </c>
      <c r="C372">
        <f>((B371-B373)*(B371-B373))/(B372*B372)</f>
        <v>0.014239708866612199</v>
      </c>
      <c r="D372">
        <f>$D$1/POWER(C372,3/5)</f>
        <v>2.64098876857204</v>
      </c>
    </row>
    <row r="373" spans="1:4" ht="12.75">
      <c r="A373">
        <v>-11.051</v>
      </c>
      <c r="B373">
        <f>EXP(-A373/2.5)</f>
        <v>83.1295305210764</v>
      </c>
      <c r="C373">
        <f>((B372-B374)*(B372-B374))/(B373*B373)</f>
        <v>0.0206380688614854</v>
      </c>
      <c r="D373">
        <f>$D$1/POWER(C373,3/5)</f>
        <v>2.113809211135</v>
      </c>
    </row>
    <row r="374" spans="1:4" ht="12.75">
      <c r="A374">
        <v>-11.476</v>
      </c>
      <c r="B374">
        <f>EXP(-A374/2.5)</f>
        <v>98.5338358146163</v>
      </c>
      <c r="C374">
        <f>((B373-B375)*(B373-B375))/(B374*B374)</f>
        <v>0.0031494177315610802</v>
      </c>
      <c r="D374">
        <f>$D$1/POWER(C374,3/5)</f>
        <v>6.53023874594262</v>
      </c>
    </row>
    <row r="375" spans="1:4" ht="12.75">
      <c r="A375">
        <v>-11.212</v>
      </c>
      <c r="B375">
        <f>EXP(-A375/2.5)</f>
        <v>88.6592171962188</v>
      </c>
      <c r="C375">
        <f>((B374-B376)*(B374-B376))/(B375*B375)</f>
        <v>0.0020571817442468403</v>
      </c>
      <c r="D375">
        <f>$D$1/POWER(C375,3/5)</f>
        <v>8.43147629561174</v>
      </c>
    </row>
    <row r="376" spans="1:4" ht="12">
      <c r="A376">
        <v>-11.576</v>
      </c>
      <c r="B376">
        <f>EXP(-A376/2.5)</f>
        <v>102.555077938356</v>
      </c>
      <c r="C376">
        <f>((B375-B377)*(B375-B377))/(B376*B376)</f>
        <v>0.0006527993205085901</v>
      </c>
      <c r="D376">
        <f>$D$1/POWER(C376,3/5)</f>
        <v>16.7880171482389</v>
      </c>
    </row>
    <row r="377" spans="1:3" ht="12">
      <c r="A377">
        <v>-11.137</v>
      </c>
      <c r="B377">
        <f>EXP(-A377/2.5)</f>
        <v>86.0389413359777</v>
      </c>
      <c r="C377">
        <f>((B376-B378)*(B376-B378))/(B377*B377)</f>
        <v>0</v>
      </c>
    </row>
    <row r="378" spans="1:4" ht="12">
      <c r="A378">
        <v>-11.576</v>
      </c>
      <c r="B378">
        <f>EXP(-A378/2.5)</f>
        <v>102.555077938356</v>
      </c>
      <c r="C378">
        <f>((B377-B379)*(B377-B379))/(B378*B378)</f>
        <v>0.0166857528602243</v>
      </c>
      <c r="D378">
        <f>$D$1/POWER(C378,3/5)</f>
        <v>2.40137362480849</v>
      </c>
    </row>
    <row r="379" spans="1:4" ht="12">
      <c r="A379">
        <v>-10.719</v>
      </c>
      <c r="B379">
        <f>EXP(-A379/2.5)</f>
        <v>72.791558950649</v>
      </c>
      <c r="C379">
        <f>((B378-B380)*(B378-B380))/(B379*B379)</f>
        <v>0.0091728152309933</v>
      </c>
      <c r="D379">
        <f>$D$1/POWER(C379,3/5)</f>
        <v>3.4384731153176302</v>
      </c>
    </row>
    <row r="380" spans="1:4" ht="12.75">
      <c r="A380">
        <v>-11.4</v>
      </c>
      <c r="B380">
        <f>EXP(-A380/2.5)</f>
        <v>95.5834798300663</v>
      </c>
      <c r="C380">
        <f>((B379-B381)*(B379-B381))/(B380*B380)</f>
        <v>0.097766273197583</v>
      </c>
      <c r="D380">
        <f>$D$1/POWER(C380,3/5)</f>
        <v>0.8312923504136621</v>
      </c>
    </row>
    <row r="381" spans="1:4" ht="12.75">
      <c r="A381">
        <v>-11.579</v>
      </c>
      <c r="B381">
        <f>EXP(-A381/2.5)</f>
        <v>102.678217901083</v>
      </c>
      <c r="C381">
        <f>((B380-B382)*(B380-B382))/(B381*B381)</f>
        <v>0.0013563681721306402</v>
      </c>
      <c r="D381">
        <f>$D$1/POWER(C381,3/5)</f>
        <v>10.8253180830817</v>
      </c>
    </row>
    <row r="382" spans="1:4" ht="12.75">
      <c r="A382">
        <v>-11.497</v>
      </c>
      <c r="B382">
        <f>EXP(-A382/2.5)</f>
        <v>99.3650060632278</v>
      </c>
      <c r="C382">
        <f>((B381-B383)*(B381-B383))/(B382*B382)</f>
        <v>0.0432793855931633</v>
      </c>
      <c r="D382">
        <f>$D$1/POWER(C382,3/5)</f>
        <v>1.35549702364045</v>
      </c>
    </row>
    <row r="383" spans="1:4" ht="12.75">
      <c r="A383">
        <v>-11.017</v>
      </c>
      <c r="B383">
        <f>EXP(-A383/2.5)</f>
        <v>82.0066219916996</v>
      </c>
      <c r="C383">
        <f>((B382-B384)*(B382-B384))/(B383*B383)</f>
        <v>0.00875844049504362</v>
      </c>
      <c r="D383">
        <f>$D$1/POWER(C383,3/5)</f>
        <v>3.53517689510561</v>
      </c>
    </row>
    <row r="384" spans="1:4" ht="12.75">
      <c r="A384">
        <v>-11.683</v>
      </c>
      <c r="B384">
        <f>EXP(-A384/2.5)</f>
        <v>107.039722083854</v>
      </c>
      <c r="C384">
        <f>((B383-B385)*(B383-B385))/(B384*B384)</f>
        <v>0.032595359874786296</v>
      </c>
      <c r="D384">
        <f>$D$1/POWER(C384,3/5)</f>
        <v>1.60684413590906</v>
      </c>
    </row>
    <row r="385" spans="1:4" ht="12.75">
      <c r="A385">
        <v>-11.546</v>
      </c>
      <c r="B385">
        <f>EXP(-A385/2.5)</f>
        <v>101.331771521241</v>
      </c>
      <c r="C385">
        <f>((B384-B386)*(B384-B386))/(B385*B385)</f>
        <v>0.0008232530515894811</v>
      </c>
      <c r="D385">
        <f>$D$1/POWER(C385,3/5)</f>
        <v>14.6065352405836</v>
      </c>
    </row>
    <row r="386" spans="1:4" ht="12.75">
      <c r="A386">
        <v>-11.75</v>
      </c>
      <c r="B386">
        <f>EXP(-A386/2.5)</f>
        <v>109.947172452124</v>
      </c>
      <c r="C386">
        <f>((B385-B387)*(B385-B387))/(B386*B386)</f>
        <v>0.00468862922561294</v>
      </c>
      <c r="D386">
        <f>$D$1/POWER(C386,3/5)</f>
        <v>5.1432742945866</v>
      </c>
    </row>
    <row r="387" spans="1:4" ht="12.75">
      <c r="A387">
        <v>-11.353</v>
      </c>
      <c r="B387">
        <f>EXP(-A387/2.5)</f>
        <v>93.8032965639845</v>
      </c>
      <c r="C387">
        <f>((B386-B388)*(B386-B388))/(B387*B387)</f>
        <v>0.0106135040650148</v>
      </c>
      <c r="D387">
        <f>$D$1/POWER(C387,3/5)</f>
        <v>3.15030023808371</v>
      </c>
    </row>
    <row r="388" spans="1:4" ht="12.75">
      <c r="A388">
        <v>-11.52</v>
      </c>
      <c r="B388">
        <f>EXP(-A388/2.5)</f>
        <v>100.283382171504</v>
      </c>
      <c r="C388">
        <f>((B387-B389)*(B387-B389))/(B388*B388)</f>
        <v>0.057829659941647196</v>
      </c>
      <c r="D388">
        <f>$D$1/POWER(C388,3/5)</f>
        <v>1.13913930551448</v>
      </c>
    </row>
    <row r="389" spans="1:4" ht="12.75">
      <c r="A389">
        <v>-11.925</v>
      </c>
      <c r="B389">
        <f>EXP(-A389/2.5)</f>
        <v>117.919241960671</v>
      </c>
      <c r="C389">
        <f>((B388-B390)*(B388-B390))/(B389*B389)</f>
        <v>7.16059749361928E-05</v>
      </c>
      <c r="D389">
        <f>$D$1/POWER(C389,3/5)</f>
        <v>63.2262847729554</v>
      </c>
    </row>
    <row r="390" spans="1:4" ht="12.75">
      <c r="A390">
        <v>-11.495</v>
      </c>
      <c r="B390">
        <f>EXP(-A390/2.5)</f>
        <v>99.2855458467018</v>
      </c>
      <c r="C390">
        <f>((B389-B391)*(B389-B391))/(B390*B390)</f>
        <v>0.0153055220912981</v>
      </c>
      <c r="D390">
        <f>$D$1/POWER(C390,3/5)</f>
        <v>2.52905533244388</v>
      </c>
    </row>
    <row r="391" spans="1:4" ht="12.75">
      <c r="A391">
        <v>-11.65</v>
      </c>
      <c r="B391">
        <f>EXP(-A391/2.5)</f>
        <v>105.63608215666</v>
      </c>
      <c r="C391">
        <f>((B390-B392)*(B390-B392))/(B391*B391)</f>
        <v>0.006768005458556741</v>
      </c>
      <c r="D391">
        <f>$D$1/POWER(C391,3/5)</f>
        <v>4.12658504741979</v>
      </c>
    </row>
    <row r="392" spans="1:4" ht="12.75">
      <c r="A392">
        <v>-11.266</v>
      </c>
      <c r="B392">
        <f>EXP(-A392/2.5)</f>
        <v>90.5950884309034</v>
      </c>
      <c r="C392">
        <f>((B391-B393)*(B391-B393))/(B392*B392)</f>
        <v>0.00204957742105588</v>
      </c>
      <c r="D392">
        <f>$D$1/POWER(C392,3/5)</f>
        <v>8.45023182326008</v>
      </c>
    </row>
    <row r="393" spans="1:4" ht="12.75">
      <c r="A393">
        <v>-11.551</v>
      </c>
      <c r="B393">
        <f>EXP(-A393/2.5)</f>
        <v>101.534637863003</v>
      </c>
      <c r="C393">
        <f>((B392-B394)*(B392-B394))/(B393*B393)</f>
        <v>1.14504419393869E-06</v>
      </c>
      <c r="D393">
        <f>$D$1/POWER(C393,3/5)</f>
        <v>756.090656075006</v>
      </c>
    </row>
    <row r="394" spans="1:4" ht="12.75">
      <c r="A394">
        <v>-11.263</v>
      </c>
      <c r="B394">
        <f>EXP(-A394/2.5)</f>
        <v>90.4864395271664</v>
      </c>
      <c r="C394">
        <f>((B393-B395)*(B393-B395))/(B394*B394)</f>
        <v>0.00347938588449767</v>
      </c>
      <c r="D394">
        <f>$D$1/POWER(C394,3/5)</f>
        <v>6.15128234983852</v>
      </c>
    </row>
    <row r="395" spans="1:4" ht="12.75">
      <c r="A395">
        <v>-11.416</v>
      </c>
      <c r="B395">
        <f>EXP(-A395/2.5)</f>
        <v>96.1971758334419</v>
      </c>
      <c r="C395">
        <f>((B394-B396)*(B394-B396))/(B395*B395)</f>
        <v>0.01124036147603</v>
      </c>
      <c r="D395">
        <f>$D$1/POWER(C395,3/5)</f>
        <v>3.04368044229691</v>
      </c>
    </row>
    <row r="396" spans="1:4" ht="12.75">
      <c r="A396">
        <v>-11.53</v>
      </c>
      <c r="B396">
        <f>EXP(-A396/2.5)</f>
        <v>100.685319038007</v>
      </c>
      <c r="C396">
        <f>((B395-B397)*(B395-B397))/(B396*B396)</f>
        <v>0.0158292666862386</v>
      </c>
      <c r="D396">
        <f>$D$1/POWER(C396,3/5)</f>
        <v>2.47851038396961</v>
      </c>
    </row>
    <row r="397" spans="1:4" ht="12.75">
      <c r="A397">
        <v>-11.063</v>
      </c>
      <c r="B397">
        <f>EXP(-A397/2.5)</f>
        <v>83.5295114538531</v>
      </c>
      <c r="C397">
        <f>((B396-B398)*(B396-B398))/(B397*B397)</f>
        <v>0.006640873604504421</v>
      </c>
      <c r="D397">
        <f>$D$1/POWER(C397,3/5)</f>
        <v>4.17380439205686</v>
      </c>
    </row>
    <row r="398" spans="1:4" ht="12.75">
      <c r="A398">
        <v>-11.355</v>
      </c>
      <c r="B398">
        <f>EXP(-A398/2.5)</f>
        <v>93.8783692262967</v>
      </c>
      <c r="C398">
        <f>((B397-B399)*(B397-B399))/(B398*B398)</f>
        <v>0.005044736876626331</v>
      </c>
      <c r="D398">
        <f>$D$1/POWER(C398,3/5)</f>
        <v>4.92225500029974</v>
      </c>
    </row>
    <row r="399" spans="1:4" ht="12.75">
      <c r="A399">
        <v>-11.255</v>
      </c>
      <c r="B399">
        <f>EXP(-A399/2.5)</f>
        <v>90.1973457174684</v>
      </c>
      <c r="C399">
        <f>((B398-B400)*(B398-B400))/(B399*B399)</f>
        <v>0.005061082660660221</v>
      </c>
      <c r="D399">
        <f>$D$1/POWER(C399,3/5)</f>
        <v>4.91271038241357</v>
      </c>
    </row>
    <row r="400" spans="1:4" ht="12.75">
      <c r="A400">
        <v>-11.178</v>
      </c>
      <c r="B400">
        <f>EXP(-A400/2.5)</f>
        <v>87.461614003064</v>
      </c>
      <c r="C400">
        <f>((B399-B401)*(B399-B401))/(B400*B400)</f>
        <v>0.0047664692682772205</v>
      </c>
      <c r="D400">
        <f>$D$1/POWER(C400,3/5)</f>
        <v>5.09271229436977</v>
      </c>
    </row>
    <row r="401" spans="1:4" ht="12.75">
      <c r="A401">
        <v>-11.417</v>
      </c>
      <c r="B401">
        <f>EXP(-A401/2.5)</f>
        <v>96.2356624005755</v>
      </c>
      <c r="C401">
        <f>((B400-B402)*(B400-B402))/(B401*B401)</f>
        <v>8.430891105945029E-06</v>
      </c>
      <c r="D401">
        <f>$D$1/POWER(C401,3/5)</f>
        <v>228.214446291076</v>
      </c>
    </row>
    <row r="402" spans="1:4" ht="12.75">
      <c r="A402">
        <v>-11.17</v>
      </c>
      <c r="B402">
        <f>EXP(-A402/2.5)</f>
        <v>87.1821841644427</v>
      </c>
      <c r="C402">
        <f>((B401-B403)*(B401-B403))/(B402*B402)</f>
        <v>0.016271502224208298</v>
      </c>
      <c r="D402">
        <f>$D$1/POWER(C402,3/5)</f>
        <v>2.43787049053937</v>
      </c>
    </row>
    <row r="403" spans="1:4" ht="12.75">
      <c r="A403">
        <v>-11.11</v>
      </c>
      <c r="B403">
        <f>EXP(-A403/2.5)</f>
        <v>85.1147205452277</v>
      </c>
      <c r="C403">
        <f>((B402-B404)*(B402-B404))/(B403*B403)</f>
        <v>0.0352932447842495</v>
      </c>
      <c r="D403">
        <f>$D$1/POWER(C403,3/5)</f>
        <v>1.5319770784389801</v>
      </c>
    </row>
    <row r="404" spans="1:4" ht="12.75">
      <c r="A404">
        <v>-11.591</v>
      </c>
      <c r="B404">
        <f>EXP(-A404/2.5)</f>
        <v>103.172258094917</v>
      </c>
      <c r="C404">
        <f>((B403-B405)*(B403-B405))/(B404*B404)</f>
        <v>0.0015192845875668301</v>
      </c>
      <c r="D404">
        <f>$D$1/POWER(C404,3/5)</f>
        <v>10.1130869467424</v>
      </c>
    </row>
    <row r="405" spans="1:4" ht="12.75">
      <c r="A405">
        <v>-10.989</v>
      </c>
      <c r="B405">
        <f>EXP(-A405/2.5)</f>
        <v>81.0932721321367</v>
      </c>
      <c r="C405">
        <f>((B404-B406)*(B404-B406))/(B405*B405)</f>
        <v>0.0285145432573289</v>
      </c>
      <c r="D405">
        <f>$D$1/POWER(C405,3/5)</f>
        <v>1.74111464566404</v>
      </c>
    </row>
    <row r="406" spans="1:4" ht="12.75">
      <c r="A406">
        <v>-11.235</v>
      </c>
      <c r="B406">
        <f>EXP(-A406/2.5)</f>
        <v>89.4786455853204</v>
      </c>
      <c r="C406">
        <f>((B405-B407)*(B405-B407))/(B406*B406)</f>
        <v>0.152197594942899</v>
      </c>
      <c r="D406">
        <f>$D$1/POWER(C406,3/5)</f>
        <v>0.637415392239101</v>
      </c>
    </row>
    <row r="407" spans="1:4" ht="12.75">
      <c r="A407">
        <v>-11.884</v>
      </c>
      <c r="B407">
        <f>EXP(-A407/2.5)</f>
        <v>116.001137837242</v>
      </c>
      <c r="C407">
        <f>((B406-B408)*(B406-B408))/(B407*B407)</f>
        <v>0.000695990278484631</v>
      </c>
      <c r="D407">
        <f>$D$1/POWER(C407,3/5)</f>
        <v>16.1549387691785</v>
      </c>
    </row>
    <row r="408" spans="1:4" ht="12.75">
      <c r="A408">
        <v>-11.148</v>
      </c>
      <c r="B408">
        <f>EXP(-A408/2.5)</f>
        <v>86.4183467576764</v>
      </c>
      <c r="C408">
        <f>((B407-B409)*(B407-B409))/(B408*B408)</f>
        <v>0.16742883803289701</v>
      </c>
      <c r="D408">
        <f>$D$1/POWER(C408,3/5)</f>
        <v>0.6019619805745341</v>
      </c>
    </row>
    <row r="409" spans="1:4" ht="12.75">
      <c r="A409">
        <v>-10.975</v>
      </c>
      <c r="B409">
        <f>EXP(-A409/2.5)</f>
        <v>80.640418980477</v>
      </c>
      <c r="C409">
        <f>((B408-B410)*(B408-B410))/(B409*B409)</f>
        <v>0.00908343542747329</v>
      </c>
      <c r="D409">
        <f>$D$1/POWER(C409,3/5)</f>
        <v>3.45873381937531</v>
      </c>
    </row>
    <row r="410" spans="1:4" ht="12.75">
      <c r="A410">
        <v>-11.361</v>
      </c>
      <c r="B410">
        <f>EXP(-A410/2.5)</f>
        <v>94.1039478985688</v>
      </c>
      <c r="C410">
        <f>((B409-B411)*(B409-B411))/(B410*B410)</f>
        <v>0.10201731738663901</v>
      </c>
      <c r="D410">
        <f>$D$1/POWER(C410,3/5)</f>
        <v>0.8103317971263151</v>
      </c>
    </row>
    <row r="411" spans="1:4" ht="12.75">
      <c r="A411">
        <v>-11.767</v>
      </c>
      <c r="B411">
        <f>EXP(-A411/2.5)</f>
        <v>110.697360975052</v>
      </c>
      <c r="C411">
        <f>((B410-B412)*(B410-B412))/(B411*B411)</f>
        <v>0.0241847949267434</v>
      </c>
      <c r="D411">
        <f>$D$1/POWER(C411,3/5)</f>
        <v>1.9219486266252899</v>
      </c>
    </row>
    <row r="412" spans="1:4" ht="12.75">
      <c r="A412">
        <v>-11.781</v>
      </c>
      <c r="B412">
        <f>EXP(-A412/2.5)</f>
        <v>111.319005175711</v>
      </c>
      <c r="C412">
        <f>((B411-B413)*(B411-B413))/(B412*B412)</f>
        <v>0.0176024446238572</v>
      </c>
      <c r="D412">
        <f>$D$1/POWER(C412,3/5)</f>
        <v>2.32553793532099</v>
      </c>
    </row>
    <row r="413" spans="1:4" ht="12.75">
      <c r="A413">
        <v>-11.409</v>
      </c>
      <c r="B413">
        <f>EXP(-A413/2.5)</f>
        <v>95.9282004823304</v>
      </c>
      <c r="C413">
        <f>((B412-B414)*(B412-B414))/(B413*B413)</f>
        <v>0.0397073556302414</v>
      </c>
      <c r="D413">
        <f>$D$1/POWER(C413,3/5)</f>
        <v>1.42739654442315</v>
      </c>
    </row>
    <row r="414" spans="1:4" ht="12.75">
      <c r="A414">
        <v>-11.31</v>
      </c>
      <c r="B414">
        <f>EXP(-A414/2.5)</f>
        <v>92.2036760354133</v>
      </c>
      <c r="C414">
        <f>((B413-B415)*(B413-B415))/(B414*B414)</f>
        <v>0.0140150702558511</v>
      </c>
      <c r="D414">
        <f>$D$1/POWER(C414,3/5)</f>
        <v>2.66630638615346</v>
      </c>
    </row>
    <row r="415" spans="1:4" ht="12.75">
      <c r="A415">
        <v>-11.107</v>
      </c>
      <c r="B415">
        <f>EXP(-A415/2.5)</f>
        <v>85.0126441386666</v>
      </c>
      <c r="C415">
        <f>((B414-B416)*(B414-B416))/(B415*B415)</f>
        <v>0.0209256508763951</v>
      </c>
      <c r="D415">
        <f>$D$1/POWER(C415,3/5)</f>
        <v>2.09633089665323</v>
      </c>
    </row>
    <row r="416" spans="1:4" ht="12.75">
      <c r="A416">
        <v>-11.623</v>
      </c>
      <c r="B416">
        <f>EXP(-A416/2.5)</f>
        <v>104.501351046925</v>
      </c>
      <c r="C416">
        <f>((B415-B417)*(B415-B417))/(B416*B416)</f>
        <v>0.00036001289029389405</v>
      </c>
      <c r="D416">
        <f>$D$1/POWER(C416,3/5)</f>
        <v>23.9925489631698</v>
      </c>
    </row>
    <row r="417" spans="1:4" ht="12.75">
      <c r="A417">
        <v>-11.048</v>
      </c>
      <c r="B417">
        <f>EXP(-A417/2.5)</f>
        <v>83.0298349137789</v>
      </c>
      <c r="C417">
        <f>((B416-B418)*(B416-B418))/(B417*B417)</f>
        <v>0.0513001793742438</v>
      </c>
      <c r="D417">
        <f>$D$1/POWER(C417,3/5)</f>
        <v>1.22404078908408</v>
      </c>
    </row>
    <row r="418" spans="1:4" ht="12.75">
      <c r="A418">
        <v>-11.127</v>
      </c>
      <c r="B418">
        <f>EXP(-A418/2.5)</f>
        <v>85.6954729653327</v>
      </c>
      <c r="C418">
        <f>((B417-B419)*(B417-B419))/(B418*B418)</f>
        <v>0.021986183797027898</v>
      </c>
      <c r="D418">
        <f>$D$1/POWER(C418,3/5)</f>
        <v>2.03506042043566</v>
      </c>
    </row>
    <row r="419" spans="1:4" ht="12.75">
      <c r="A419">
        <v>-11.404</v>
      </c>
      <c r="B419">
        <f>EXP(-A419/2.5)</f>
        <v>95.7365358099264</v>
      </c>
      <c r="C419">
        <f>((B418-B420)*(B418-B420))/(B419*B419)</f>
        <v>0.0255823192660125</v>
      </c>
      <c r="D419">
        <f>$D$1/POWER(C419,3/5)</f>
        <v>1.85824627802496</v>
      </c>
    </row>
    <row r="420" spans="1:4" ht="12.75">
      <c r="A420">
        <v>-11.538</v>
      </c>
      <c r="B420">
        <f>EXP(-A420/2.5)</f>
        <v>101.008028118079</v>
      </c>
      <c r="C420">
        <f>((B419-B421)*(B419-B421))/(B420*B420)</f>
        <v>0.0181249366682733</v>
      </c>
      <c r="D420">
        <f>$D$1/POWER(C420,3/5)</f>
        <v>2.28507953973984</v>
      </c>
    </row>
    <row r="421" spans="1:4" ht="12.75">
      <c r="A421">
        <v>-11.021</v>
      </c>
      <c r="B421">
        <f>EXP(-A421/2.5)</f>
        <v>82.1379376113681</v>
      </c>
      <c r="C421">
        <f>((B420-B422)*(B420-B422))/(B421*B421)</f>
        <v>0.00954934084995233</v>
      </c>
      <c r="D421">
        <f>$D$1/POWER(C421,3/5)</f>
        <v>3.35647319544088</v>
      </c>
    </row>
    <row r="422" spans="1:4" ht="12.75">
      <c r="A422">
        <v>-11.331</v>
      </c>
      <c r="B422">
        <f>EXP(-A422/2.5)</f>
        <v>92.9814489872087</v>
      </c>
      <c r="C422">
        <f>((B421-B423)*(B421-B423))/(B422*B422)</f>
        <v>0.00575679776289036</v>
      </c>
      <c r="D422">
        <f>$D$1/POWER(C422,3/5)</f>
        <v>4.54735266376872</v>
      </c>
    </row>
    <row r="423" spans="1:4" ht="12.75">
      <c r="A423">
        <v>-11.227</v>
      </c>
      <c r="B423">
        <f>EXP(-A423/2.5)</f>
        <v>89.1927715618308</v>
      </c>
      <c r="C423">
        <f>((B422-B424)*(B422-B424))/(B423*B423)</f>
        <v>0.010143082343861002</v>
      </c>
      <c r="D423">
        <f>$D$1/POWER(C423,3/5)</f>
        <v>3.23716808189652</v>
      </c>
    </row>
    <row r="424" spans="1:4" ht="12.75">
      <c r="A424">
        <v>-11.077</v>
      </c>
      <c r="B424">
        <f>EXP(-A424/2.5)</f>
        <v>83.998588909014</v>
      </c>
      <c r="C424">
        <f>((B423-B425)*(B423-B425))/(B424*B424)</f>
        <v>0.0228582946544851</v>
      </c>
      <c r="D424">
        <f>$D$1/POWER(C424,3/5)</f>
        <v>1.98811235566435</v>
      </c>
    </row>
    <row r="425" spans="1:4" ht="12.75">
      <c r="A425">
        <v>-10.843</v>
      </c>
      <c r="B425">
        <f>EXP(-A425/2.5)</f>
        <v>76.4930586412516</v>
      </c>
      <c r="C425">
        <f>((B424-B426)*(B424-B426))/(B425*B425)</f>
        <v>0.15266494723794502</v>
      </c>
      <c r="D425">
        <f>$D$1/POWER(C425,3/5)</f>
        <v>0.636243884817283</v>
      </c>
    </row>
    <row r="426" spans="1:4" ht="12.75">
      <c r="A426">
        <v>-11.838</v>
      </c>
      <c r="B426">
        <f>EXP(-A426/2.5)</f>
        <v>113.886233687375</v>
      </c>
      <c r="C426">
        <f>((B425-B427)*(B425-B427))/(B426*B426)</f>
        <v>0.0050989023876057</v>
      </c>
      <c r="D426">
        <f>$D$1/POWER(C426,3/5)</f>
        <v>4.89081461783183</v>
      </c>
    </row>
    <row r="427" spans="1:4" ht="12.75">
      <c r="A427">
        <v>-10.562</v>
      </c>
      <c r="B427">
        <f>EXP(-A427/2.5)</f>
        <v>68.3608300152473</v>
      </c>
      <c r="C427">
        <f>((B426-B428)*(B426-B428))/(B427*B427)</f>
        <v>0.23927372810149303</v>
      </c>
      <c r="D427">
        <f>$D$1/POWER(C427,3/5)</f>
        <v>0.485881328828685</v>
      </c>
    </row>
    <row r="428" spans="1:4" ht="12.75">
      <c r="A428">
        <v>-10.969</v>
      </c>
      <c r="B428">
        <f>EXP(-A428/2.5)</f>
        <v>80.4471140336464</v>
      </c>
      <c r="C428">
        <f>((B427-B429)*(B427-B429))/(B428*B428)</f>
        <v>0.23373626374786302</v>
      </c>
      <c r="D428">
        <f>$D$1/POWER(C428,3/5)</f>
        <v>0.492755592305588</v>
      </c>
    </row>
    <row r="429" spans="1:4" ht="12.75">
      <c r="A429">
        <v>-11.688</v>
      </c>
      <c r="B429">
        <f>EXP(-A429/2.5)</f>
        <v>107.254015750257</v>
      </c>
      <c r="C429">
        <f>((B428-B430)*(B428-B430))/(B429*B429)</f>
        <v>0.0290612752293934</v>
      </c>
      <c r="D429">
        <f>$D$1/POWER(C429,3/5)</f>
        <v>1.7213866076883</v>
      </c>
    </row>
    <row r="430" spans="1:4" ht="12.75">
      <c r="A430">
        <v>-11.481</v>
      </c>
      <c r="B430">
        <f>EXP(-A430/2.5)</f>
        <v>98.7311006853612</v>
      </c>
      <c r="C430">
        <f>((B429-B431)*(B429-B431))/(B430*B430)</f>
        <v>0.00013914297314124302</v>
      </c>
      <c r="D430">
        <f>$D$1/POWER(C430,3/5)</f>
        <v>42.4414734528173</v>
      </c>
    </row>
    <row r="431" spans="1:4" ht="12.75">
      <c r="A431">
        <v>-11.715</v>
      </c>
      <c r="B431">
        <f>EXP(-A431/2.5)</f>
        <v>108.418636753684</v>
      </c>
      <c r="C431">
        <f>((B430-B432)*(B430-B432))/(B431*B431)</f>
        <v>0.0025980634193294902</v>
      </c>
      <c r="D431">
        <f>$D$1/POWER(C431,3/5)</f>
        <v>7.32955100750253</v>
      </c>
    </row>
    <row r="432" spans="1:4" ht="12.75">
      <c r="A432">
        <v>-11.337</v>
      </c>
      <c r="B432">
        <f>EXP(-A432/2.5)</f>
        <v>93.204872465709</v>
      </c>
      <c r="C432">
        <f>((B431-B433)*(B431-B433))/(B432*B432)</f>
        <v>0.052769402336127896</v>
      </c>
      <c r="D432">
        <f>$D$1/POWER(C432,3/5)</f>
        <v>1.20347733354218</v>
      </c>
    </row>
    <row r="433" spans="1:4" ht="12.75">
      <c r="A433">
        <v>-11.165</v>
      </c>
      <c r="B433">
        <f>EXP(-A433/2.5)</f>
        <v>87.0079940442973</v>
      </c>
      <c r="C433">
        <f>((B432-B434)*(B432-B434))/(B433*B433)</f>
        <v>0.00534155704480547</v>
      </c>
      <c r="D433">
        <f>$D$1/POWER(C433,3/5)</f>
        <v>4.75626997359048</v>
      </c>
    </row>
    <row r="434" spans="1:4" ht="12.75">
      <c r="A434">
        <v>-11.502</v>
      </c>
      <c r="B434">
        <f>EXP(-A434/2.5)</f>
        <v>99.5639349379194</v>
      </c>
      <c r="C434">
        <f>((B433-B435)*(B433-B435))/(B434*B434)</f>
        <v>0.0460568824032467</v>
      </c>
      <c r="D434">
        <f>$D$1/POWER(C434,3/5)</f>
        <v>1.30584159496204</v>
      </c>
    </row>
    <row r="435" spans="1:4" ht="12.75">
      <c r="A435">
        <v>-11.714</v>
      </c>
      <c r="B435">
        <f>EXP(-A435/2.5)</f>
        <v>108.375277971317</v>
      </c>
      <c r="C435">
        <f>((B434-B436)*(B434-B436))/(B435*B435)</f>
        <v>0.00017251318927852702</v>
      </c>
      <c r="D435">
        <f>$D$1/POWER(C435,3/5)</f>
        <v>37.3055835585474</v>
      </c>
    </row>
    <row r="436" spans="1:4" ht="12.75">
      <c r="A436">
        <v>-11.466</v>
      </c>
      <c r="B436">
        <f>EXP(-A436/2.5)</f>
        <v>98.1404876920668</v>
      </c>
      <c r="C436">
        <f>((B435-B437)*(B435-B437))/(B436*B436)</f>
        <v>0.0275250856378261</v>
      </c>
      <c r="D436">
        <f>$D$1/POWER(C436,3/5)</f>
        <v>1.77840230694541</v>
      </c>
    </row>
    <row r="437" spans="1:4" ht="12.75">
      <c r="A437">
        <v>-11.307</v>
      </c>
      <c r="B437">
        <f>EXP(-A437/2.5)</f>
        <v>92.0930979842709</v>
      </c>
      <c r="C437">
        <f>((B436-B438)*(B436-B438))/(B437*B437)</f>
        <v>0.0039516465604680405</v>
      </c>
      <c r="D437">
        <f>$D$1/POWER(C437,3/5)</f>
        <v>5.69902240087586</v>
      </c>
    </row>
    <row r="438" spans="1:4" ht="12.75">
      <c r="A438">
        <v>-11.314</v>
      </c>
      <c r="B438">
        <f>EXP(-A438/2.5)</f>
        <v>92.3513200007448</v>
      </c>
      <c r="C438">
        <f>((B437-B439)*(B437-B439))/(B438*B438)</f>
        <v>0.0165097784462714</v>
      </c>
      <c r="D438">
        <f>$D$1/POWER(C438,3/5)</f>
        <v>2.4166985038316</v>
      </c>
    </row>
    <row r="439" spans="1:4" ht="12.75">
      <c r="A439">
        <v>-11.61</v>
      </c>
      <c r="B439">
        <f>EXP(-A439/2.5)</f>
        <v>103.959354433973</v>
      </c>
      <c r="C439">
        <f>((B438-B440)*(B438-B440))/(B439*B439)</f>
        <v>0.00133499955086808</v>
      </c>
      <c r="D439">
        <f>$D$1/POWER(C439,3/5)</f>
        <v>10.9289527567448</v>
      </c>
    </row>
    <row r="440" spans="1:4" ht="12.75">
      <c r="A440">
        <v>-11.209</v>
      </c>
      <c r="B440">
        <f>EXP(-A440/2.5)</f>
        <v>88.5528899446935</v>
      </c>
      <c r="C440">
        <f>((B439-B441)*(B439-B441))/(B440*B440)</f>
        <v>0.000382520135137361</v>
      </c>
      <c r="D440">
        <f>$D$1/POWER(C440,3/5)</f>
        <v>23.1352736092961</v>
      </c>
    </row>
    <row r="441" spans="1:4" ht="12.75">
      <c r="A441">
        <v>-11.568</v>
      </c>
      <c r="B441">
        <f>EXP(-A441/2.5)</f>
        <v>102.227426211313</v>
      </c>
      <c r="C441">
        <f>((B440-B442)*(B440-B442))/(B441*B441)</f>
        <v>0.0109410798701111</v>
      </c>
      <c r="D441">
        <f>$D$1/POWER(C441,3/5)</f>
        <v>3.0933645722646</v>
      </c>
    </row>
    <row r="442" spans="1:4" ht="12.75">
      <c r="A442">
        <v>-11.494</v>
      </c>
      <c r="B442">
        <f>EXP(-A442/2.5)</f>
        <v>99.2458395701478</v>
      </c>
      <c r="C442">
        <f>((B441-B443)*(B441-B443))/(B442*B442)</f>
        <v>0.0006689695607137</v>
      </c>
      <c r="D442">
        <f>$D$1/POWER(C442,3/5)</f>
        <v>16.5433480239399</v>
      </c>
    </row>
    <row r="443" spans="1:4" ht="12.75">
      <c r="A443">
        <v>-11.63</v>
      </c>
      <c r="B443">
        <f>EXP(-A443/2.5)</f>
        <v>104.794364857756</v>
      </c>
      <c r="C443">
        <f>((B442-B444)*(B442-B444))/(B443*B443)</f>
        <v>0.037304059386432296</v>
      </c>
      <c r="D443">
        <f>$D$1/POWER(C443,3/5)</f>
        <v>1.4818817995709401</v>
      </c>
    </row>
    <row r="444" spans="1:4" ht="12.75">
      <c r="A444">
        <v>-11.958</v>
      </c>
      <c r="B444">
        <f>EXP(-A444/2.5)</f>
        <v>119.486094430219</v>
      </c>
      <c r="C444">
        <f>((B443-B445)*(B443-B445))/(B444*B444)</f>
        <v>0.00399541207896068</v>
      </c>
      <c r="D444">
        <f>$D$1/POWER(C444,3/5)</f>
        <v>5.66148385840653</v>
      </c>
    </row>
    <row r="445" spans="1:4" ht="12.75">
      <c r="A445">
        <v>-11.443</v>
      </c>
      <c r="B445">
        <f>EXP(-A445/2.5)</f>
        <v>97.2417358031764</v>
      </c>
      <c r="C445">
        <f>((B444-B446)*(B444-B446))/(B445*B445)</f>
        <v>0.0539850037615602</v>
      </c>
      <c r="D445">
        <f>$D$1/POWER(C445,3/5)</f>
        <v>1.18714382758327</v>
      </c>
    </row>
    <row r="446" spans="1:4" ht="12.75">
      <c r="A446">
        <v>-11.434</v>
      </c>
      <c r="B446">
        <f>EXP(-A446/2.5)</f>
        <v>96.8922949252613</v>
      </c>
      <c r="C446">
        <f>((B445-B447)*(B445-B447))/(B446*B446)</f>
        <v>0.0257976064710611</v>
      </c>
      <c r="D446">
        <f>$D$1/POWER(C446,3/5)</f>
        <v>1.8489261814078901</v>
      </c>
    </row>
    <row r="447" spans="1:4" ht="12.75">
      <c r="A447">
        <v>-11.007</v>
      </c>
      <c r="B447">
        <f>EXP(-A447/2.5)</f>
        <v>81.6792506828455</v>
      </c>
      <c r="C447">
        <f>((B446-B448)*(B446-B448))/(B447*B447)</f>
        <v>0.00545496899226349</v>
      </c>
      <c r="D447">
        <f>$D$1/POWER(C447,3/5)</f>
        <v>4.69668948763627</v>
      </c>
    </row>
    <row r="448" spans="1:4" ht="12.75">
      <c r="A448">
        <v>-11.585</v>
      </c>
      <c r="B448">
        <f>EXP(-A448/2.5)</f>
        <v>102.924941574026</v>
      </c>
      <c r="C448">
        <f>((B447-B449)*(B447-B449))/(B448*B448)</f>
        <v>0.0169714195361065</v>
      </c>
      <c r="D448">
        <f>$D$1/POWER(C448,3/5)</f>
        <v>2.37703906281083</v>
      </c>
    </row>
    <row r="449" spans="1:4" ht="12.75">
      <c r="A449">
        <v>-11.387</v>
      </c>
      <c r="B449">
        <f>EXP(-A449/2.5)</f>
        <v>95.0877357865392</v>
      </c>
      <c r="C449">
        <f>((B448-B450)*(B448-B450))/(B449*B449)</f>
        <v>0.0012791437823570502</v>
      </c>
      <c r="D449">
        <f>$D$1/POWER(C449,3/5)</f>
        <v>11.212839400438</v>
      </c>
    </row>
    <row r="450" spans="1:4" ht="12.75">
      <c r="A450">
        <v>-11.501</v>
      </c>
      <c r="B450">
        <f>EXP(-A450/2.5)</f>
        <v>99.5241173279971</v>
      </c>
      <c r="C450">
        <f>((B449-B451)*(B449-B451))/(B450*B450)</f>
        <v>0.0275424662053708</v>
      </c>
      <c r="D450">
        <f>$D$1/POWER(C450,3/5)</f>
        <v>1.7777288695687101</v>
      </c>
    </row>
    <row r="451" spans="1:4" ht="12.75">
      <c r="A451">
        <v>-10.91</v>
      </c>
      <c r="B451">
        <f>EXP(-A451/2.5)</f>
        <v>78.5707898534301</v>
      </c>
      <c r="C451">
        <f>((B450-B452)*(B450-B452))/(B451*B451)</f>
        <v>0.0186253675917775</v>
      </c>
      <c r="D451">
        <f>$D$1/POWER(C451,3/5)</f>
        <v>2.24804141942189</v>
      </c>
    </row>
    <row r="452" spans="1:4" ht="12.75">
      <c r="A452">
        <v>-11.216</v>
      </c>
      <c r="B452">
        <f>EXP(-A452/2.5)</f>
        <v>88.8011854880797</v>
      </c>
      <c r="C452">
        <f>((B451-B453)*(B451-B453))/(B452*B452)</f>
        <v>0.0595634677909234</v>
      </c>
      <c r="D452">
        <f>$D$1/POWER(C452,3/5)</f>
        <v>1.11912664451</v>
      </c>
    </row>
    <row r="453" spans="1:4" ht="12.75">
      <c r="A453">
        <v>-11.519</v>
      </c>
      <c r="B453">
        <f>EXP(-A453/2.5)</f>
        <v>100.243276840236</v>
      </c>
      <c r="C453">
        <f>((B452-B454)*(B452-B454))/(B453*B453)</f>
        <v>0.00452619695681766</v>
      </c>
      <c r="D453">
        <f>$D$1/POWER(C453,3/5)</f>
        <v>5.25323889829446</v>
      </c>
    </row>
    <row r="454" spans="1:4" ht="12.75">
      <c r="A454">
        <v>-11.399000000000001</v>
      </c>
      <c r="B454">
        <f>EXP(-A454/2.5)</f>
        <v>95.5452540837932</v>
      </c>
      <c r="C454">
        <f>((B453-B455)*(B453-B455))/(B454*B454)</f>
        <v>0.0682689013315614</v>
      </c>
      <c r="D454">
        <f>$D$1/POWER(C454,3/5)</f>
        <v>1.03117760419568</v>
      </c>
    </row>
    <row r="455" spans="1:4" ht="12.75">
      <c r="A455">
        <v>-10.803</v>
      </c>
      <c r="B455">
        <f>EXP(-A455/2.5)</f>
        <v>75.2789088034467</v>
      </c>
      <c r="C455">
        <f>((B454-B456)*(B454-B456))/(B455*B455)</f>
        <v>0.019702647107232</v>
      </c>
      <c r="D455">
        <f>$D$1/POWER(C455,3/5)</f>
        <v>2.17346410964845</v>
      </c>
    </row>
    <row r="456" spans="1:4" ht="12.75">
      <c r="A456">
        <v>-11.106</v>
      </c>
      <c r="B456">
        <f>EXP(-A456/2.5)</f>
        <v>84.9786458811159</v>
      </c>
      <c r="C456">
        <f>((B455-B457)*(B455-B457))/(B456*B456)</f>
        <v>0.0042735838884226905</v>
      </c>
      <c r="D456">
        <f>$D$1/POWER(C456,3/5)</f>
        <v>5.43740748051117</v>
      </c>
    </row>
    <row r="457" spans="1:4" ht="12.75">
      <c r="A457">
        <v>-10.981</v>
      </c>
      <c r="B457">
        <f>EXP(-A457/2.5)</f>
        <v>80.8341884163439</v>
      </c>
      <c r="C457">
        <f>((B456-B458)*(B456-B458))/(B457*B457)</f>
        <v>0.00266989393443353</v>
      </c>
      <c r="D457">
        <f>$D$1/POWER(C457,3/5)</f>
        <v>7.21059021950588</v>
      </c>
    </row>
    <row r="458" spans="1:4" ht="12.75">
      <c r="A458">
        <v>-10.98</v>
      </c>
      <c r="B458">
        <f>EXP(-A458/2.5)</f>
        <v>80.8018612068503</v>
      </c>
      <c r="C458">
        <f>((B457-B459)*(B457-B459))/(B458*B458)</f>
        <v>0.00217849316928192</v>
      </c>
      <c r="D458">
        <f>$D$1/POWER(C458,3/5)</f>
        <v>8.14654571341641</v>
      </c>
    </row>
    <row r="459" spans="1:4" ht="12.75">
      <c r="A459">
        <v>-11.095</v>
      </c>
      <c r="B459">
        <f>EXP(-A459/2.5)</f>
        <v>84.605561227387</v>
      </c>
      <c r="C459">
        <f>((B458-B460)*(B458-B460))/(B459*B459)</f>
        <v>0.0262859708884745</v>
      </c>
      <c r="D459">
        <f>$D$1/POWER(C459,3/5)</f>
        <v>1.82823831694808</v>
      </c>
    </row>
    <row r="460" spans="1:4" ht="12.75">
      <c r="A460">
        <v>-11.372</v>
      </c>
      <c r="B460">
        <f>EXP(-A460/2.5)</f>
        <v>94.5189175330342</v>
      </c>
      <c r="C460">
        <f>((B459-B461)*(B459-B461))/(B460*B460)</f>
        <v>0.0320796087881052</v>
      </c>
      <c r="D460">
        <f>$D$1/POWER(C460,3/5)</f>
        <v>1.6222948231497298</v>
      </c>
    </row>
    <row r="461" spans="1:4" ht="12.75">
      <c r="A461">
        <v>-11.551</v>
      </c>
      <c r="B461">
        <f>EXP(-A461/2.5)</f>
        <v>101.534637863003</v>
      </c>
      <c r="C461">
        <f>((B460-B462)*(B460-B462))/(B461*B461)</f>
        <v>0.00790747945727342</v>
      </c>
      <c r="D461">
        <f>$D$1/POWER(C461,3/5)</f>
        <v>3.75875809968959</v>
      </c>
    </row>
    <row r="462" spans="1:4" ht="12.75">
      <c r="A462">
        <v>-11.121</v>
      </c>
      <c r="B462">
        <f>EXP(-A462/2.5)</f>
        <v>85.4900504358541</v>
      </c>
      <c r="C462">
        <f>((B461-B463)*(B461-B463))/(B462*B462)</f>
        <v>0.00356766007981781</v>
      </c>
      <c r="D462">
        <f>$D$1/POWER(C462,3/5)</f>
        <v>6.05950487261747</v>
      </c>
    </row>
    <row r="463" spans="1:4" ht="12.75">
      <c r="A463">
        <v>-11.422</v>
      </c>
      <c r="B463">
        <f>EXP(-A463/2.5)</f>
        <v>96.42832632508</v>
      </c>
      <c r="C463">
        <f>((B462-B464)*(B462-B464))/(B463*B463)</f>
        <v>0.00175459762650776</v>
      </c>
      <c r="D463">
        <f>$D$1/POWER(C463,3/5)</f>
        <v>9.27599910033963</v>
      </c>
    </row>
    <row r="464" spans="1:4" ht="12.75">
      <c r="A464">
        <v>-11</v>
      </c>
      <c r="B464">
        <f>EXP(-A464/2.5)</f>
        <v>81.4508686649682</v>
      </c>
      <c r="C464">
        <f>((B463-B465)*(B463-B465))/(B464*B464)</f>
        <v>0.00257881748682313</v>
      </c>
      <c r="D464">
        <f>$D$1/POWER(C464,3/5)</f>
        <v>7.36232282331019</v>
      </c>
    </row>
    <row r="465" spans="1:4" ht="12.75">
      <c r="A465">
        <v>-11.527</v>
      </c>
      <c r="B465">
        <f>EXP(-A465/2.5)</f>
        <v>100.564569119603</v>
      </c>
      <c r="C465">
        <f>((B464-B466)*(B464-B466))/(B465*B465)</f>
        <v>0.0014536880997261302</v>
      </c>
      <c r="D465">
        <f>$D$1/POWER(C465,3/5)</f>
        <v>10.3844734246509</v>
      </c>
    </row>
    <row r="466" spans="1:4" ht="12.75">
      <c r="A466">
        <v>-11.115</v>
      </c>
      <c r="B466">
        <f>EXP(-A466/2.5)</f>
        <v>85.2851203293023</v>
      </c>
      <c r="C466">
        <f>((B465-B467)*(B465-B467))/(B466*B466)</f>
        <v>0.050227668358915796</v>
      </c>
      <c r="D466">
        <f>$D$1/POWER(C466,3/5)</f>
        <v>1.23965663592822</v>
      </c>
    </row>
    <row r="467" spans="1:4" ht="12.75">
      <c r="A467">
        <v>-11</v>
      </c>
      <c r="B467">
        <f>EXP(-A467/2.5)</f>
        <v>81.4508686649682</v>
      </c>
      <c r="C467">
        <f>((B466-B468)*(B466-B468))/(B467*B467)</f>
        <v>0.0647870675464231</v>
      </c>
      <c r="D467">
        <f>$D$1/POWER(C467,3/5)</f>
        <v>1.06407986806478</v>
      </c>
    </row>
    <row r="468" spans="1:4" ht="12.75">
      <c r="A468">
        <v>-11.659</v>
      </c>
      <c r="B468">
        <f>EXP(-A468/2.5)</f>
        <v>106.017057396402</v>
      </c>
      <c r="C468">
        <f>((B467-B469)*(B467-B469))/(B468*B468)</f>
        <v>0.0283132502425433</v>
      </c>
      <c r="D468">
        <f>$D$1/POWER(C468,3/5)</f>
        <v>1.74853119135077</v>
      </c>
    </row>
    <row r="469" spans="1:4" ht="12.75">
      <c r="A469">
        <v>-10.382</v>
      </c>
      <c r="B469">
        <f>EXP(-A469/2.5)</f>
        <v>63.6118643924856</v>
      </c>
      <c r="C469">
        <f>((B468-B470)*(B468-B470))/(B469*B469)</f>
        <v>0.056856139837162006</v>
      </c>
      <c r="D469">
        <f>$D$1/POWER(C469,3/5)</f>
        <v>1.15080250355699</v>
      </c>
    </row>
    <row r="470" spans="1:4" ht="12.75">
      <c r="A470">
        <v>-11.273</v>
      </c>
      <c r="B470">
        <f>EXP(-A470/2.5)</f>
        <v>90.8491101429459</v>
      </c>
      <c r="C470">
        <f>((B469-B471)*(B469-B471))/(B470*B470)</f>
        <v>0.0418795477096934</v>
      </c>
      <c r="D470">
        <f>$D$1/POWER(C470,3/5)</f>
        <v>1.38250283553776</v>
      </c>
    </row>
    <row r="471" spans="1:4" ht="12.75">
      <c r="A471">
        <v>-11.023</v>
      </c>
      <c r="B471">
        <f>EXP(-A471/2.5)</f>
        <v>82.2036742526077</v>
      </c>
      <c r="C471">
        <f>((B470-B472)*(B470-B472))/(B471*B471)</f>
        <v>0.0661332674231336</v>
      </c>
      <c r="D471">
        <f>$D$1/POWER(C471,3/5)</f>
        <v>1.05103028980266</v>
      </c>
    </row>
    <row r="472" spans="1:4" ht="12.75">
      <c r="A472">
        <v>-11.796</v>
      </c>
      <c r="B472">
        <f>EXP(-A472/2.5)</f>
        <v>111.988926962361</v>
      </c>
      <c r="C472">
        <f>((B471-B473)*(B471-B473))/(B472*B472)</f>
        <v>0.0814255109551877</v>
      </c>
      <c r="D472">
        <f>$D$1/POWER(C472,3/5)</f>
        <v>0.9277071950241651</v>
      </c>
    </row>
    <row r="473" spans="1:4" ht="12.75">
      <c r="A473">
        <v>-11.844</v>
      </c>
      <c r="B473">
        <f>EXP(-A473/2.5)</f>
        <v>114.159888903129</v>
      </c>
      <c r="C473">
        <f>((B472-B474)*(B472-B474))/(B473*B473)</f>
        <v>0.0013657210332982102</v>
      </c>
      <c r="D473">
        <f>$D$1/POWER(C473,3/5)</f>
        <v>10.780775977703101</v>
      </c>
    </row>
    <row r="474" spans="1:4" ht="12.75">
      <c r="A474">
        <v>-11.7</v>
      </c>
      <c r="B474">
        <f>EXP(-A474/2.5)</f>
        <v>107.7700725714</v>
      </c>
      <c r="C474">
        <f>((B473-B475)*(B473-B475))/(B474*B474)</f>
        <v>0.030325723838654298</v>
      </c>
      <c r="D474">
        <f>$D$1/POWER(C474,3/5)</f>
        <v>1.67795579334072</v>
      </c>
    </row>
    <row r="475" spans="1:4" ht="12.75">
      <c r="A475">
        <v>-11.395</v>
      </c>
      <c r="B475">
        <f>EXP(-A475/2.5)</f>
        <v>95.3925039099849</v>
      </c>
      <c r="C475">
        <f>((B474-B476)*(B474-B476))/(B475*B475)</f>
        <v>8.10355880391025E-05</v>
      </c>
      <c r="D475">
        <f>$D$1/POWER(C475,3/5)</f>
        <v>58.7031961692228</v>
      </c>
    </row>
    <row r="476" spans="1:4" ht="12.75">
      <c r="A476">
        <v>-11.68</v>
      </c>
      <c r="B476">
        <f>EXP(-A476/2.5)</f>
        <v>106.911351455135</v>
      </c>
      <c r="C476">
        <f>((B475-B477)*(B475-B477))/(B476*B476)</f>
        <v>0.0238384612250165</v>
      </c>
      <c r="D476">
        <f>$D$1/POWER(C476,3/5)</f>
        <v>1.93865392796937</v>
      </c>
    </row>
    <row r="477" spans="1:4" ht="12.75">
      <c r="A477">
        <v>-10.92</v>
      </c>
      <c r="B477">
        <f>EXP(-A477/2.5)</f>
        <v>78.8857024180899</v>
      </c>
      <c r="C477">
        <f>((B476-B478)*(B476-B478))/(B477*B477)</f>
        <v>0.0021002501614559303</v>
      </c>
      <c r="D477">
        <f>$D$1/POWER(C477,3/5)</f>
        <v>8.327307543943821</v>
      </c>
    </row>
    <row r="478" spans="1:4" ht="12.75">
      <c r="A478">
        <v>-11.594</v>
      </c>
      <c r="B478">
        <f>EXP(-A478/2.5)</f>
        <v>103.296139118379</v>
      </c>
      <c r="C478">
        <f>((B477-B479)*(B477-B479))/(B478*B478)</f>
        <v>0.0451991012427007</v>
      </c>
      <c r="D478">
        <f>$D$1/POWER(C478,3/5)</f>
        <v>1.32065488110419</v>
      </c>
    </row>
    <row r="479" spans="1:4" ht="12.75">
      <c r="A479">
        <v>-11.534</v>
      </c>
      <c r="B479">
        <f>EXP(-A479/2.5)</f>
        <v>100.846544494438</v>
      </c>
      <c r="C479">
        <f>((B478-B480)*(B478-B480))/(B479*B479)</f>
        <v>0.0219875870606126</v>
      </c>
      <c r="D479">
        <f>$D$1/POWER(C479,3/5)</f>
        <v>2.03498249203111</v>
      </c>
    </row>
    <row r="480" spans="1:4" ht="12.75">
      <c r="A480">
        <v>-11.932</v>
      </c>
      <c r="B480">
        <f>EXP(-A480/2.5)</f>
        <v>118.249878513318</v>
      </c>
      <c r="C480">
        <f>((B479-B481)*(B479-B481))/(B480*B480)</f>
        <v>0.00822045284720102</v>
      </c>
      <c r="D480">
        <f>$D$1/POWER(C480,3/5)</f>
        <v>3.6722291596611703</v>
      </c>
    </row>
    <row r="481" spans="1:4" ht="12.75">
      <c r="A481">
        <v>-11.253</v>
      </c>
      <c r="B481">
        <f>EXP(-A481/2.5)</f>
        <v>90.1252166963497</v>
      </c>
      <c r="C481">
        <f>((B480-B482)*(B480-B482))/(B481*B481)</f>
        <v>0.00269449463160326</v>
      </c>
      <c r="D481">
        <f>$D$1/POWER(C481,3/5)</f>
        <v>7.17101823354406</v>
      </c>
    </row>
    <row r="482" spans="1:4" ht="12.75">
      <c r="A482">
        <v>-12.029</v>
      </c>
      <c r="B482">
        <f>EXP(-A482/2.5)</f>
        <v>122.928145285582</v>
      </c>
      <c r="C482">
        <f>((B481-B483)*(B481-B483))/(B482*B482)</f>
        <v>0.0174350049300838</v>
      </c>
      <c r="D482">
        <f>$D$1/POWER(C482,3/5)</f>
        <v>2.33891250398895</v>
      </c>
    </row>
    <row r="483" spans="1:4" ht="12.75">
      <c r="A483">
        <v>-11.667</v>
      </c>
      <c r="B483">
        <f>EXP(-A483/2.5)</f>
        <v>106.356855366862</v>
      </c>
      <c r="C483">
        <f>((B482-B484)*(B482-B484))/(B483*B483)</f>
        <v>0.15905294328438502</v>
      </c>
      <c r="D483">
        <f>$D$1/POWER(C483,3/5)</f>
        <v>0.620786400440768</v>
      </c>
    </row>
    <row r="484" spans="1:4" ht="12.75">
      <c r="A484">
        <v>-10.971</v>
      </c>
      <c r="B484">
        <f>EXP(-A484/2.5)</f>
        <v>80.511497474816</v>
      </c>
      <c r="C484">
        <f>((B483-B485)*(B483-B485))/(B484*B484)</f>
        <v>0.12072745376629301</v>
      </c>
      <c r="D484">
        <f>$D$1/POWER(C484,3/5)</f>
        <v>0.7324594654530611</v>
      </c>
    </row>
    <row r="485" spans="1:4" ht="12.75">
      <c r="A485">
        <v>-10.904</v>
      </c>
      <c r="B485">
        <f>EXP(-A485/2.5)</f>
        <v>78.3824460607382</v>
      </c>
      <c r="C485">
        <f>((B484-B486)*(B484-B486))/(B485*B485)</f>
        <v>0.0468396585051694</v>
      </c>
      <c r="D485">
        <f>$D$1/POWER(C485,3/5)</f>
        <v>1.292703689458</v>
      </c>
    </row>
    <row r="486" spans="1:4" ht="12.75">
      <c r="A486">
        <v>-11.449</v>
      </c>
      <c r="B486">
        <f>EXP(-A486/2.5)</f>
        <v>97.4753962494827</v>
      </c>
      <c r="C486">
        <f>((B485-B487)*(B485-B487))/(B486*B486)</f>
        <v>0.0255179692378328</v>
      </c>
      <c r="D486">
        <f>$D$1/POWER(C486,3/5)</f>
        <v>1.8610564850777</v>
      </c>
    </row>
    <row r="487" spans="1:4" ht="12.75">
      <c r="A487">
        <v>-11.357</v>
      </c>
      <c r="B487">
        <f>EXP(-A487/2.5)</f>
        <v>93.9535019707684</v>
      </c>
      <c r="C487">
        <f>((B486-B488)*(B486-B488))/(B487*B487)</f>
        <v>0.0306440387736068</v>
      </c>
      <c r="D487">
        <f>$D$1/POWER(C487,3/5)</f>
        <v>1.6674761022643398</v>
      </c>
    </row>
    <row r="488" spans="1:4" ht="12.75">
      <c r="A488">
        <v>-10.987</v>
      </c>
      <c r="B488">
        <f>EXP(-A488/2.5)</f>
        <v>81.0284234573595</v>
      </c>
      <c r="C488">
        <f>((B487-B489)*(B487-B489))/(B488*B488)</f>
        <v>0.000781188031078823</v>
      </c>
      <c r="D488">
        <f>$D$1/POWER(C488,3/5)</f>
        <v>15.0734919025139</v>
      </c>
    </row>
    <row r="489" spans="1:4" ht="12.75">
      <c r="A489">
        <v>-11.296</v>
      </c>
      <c r="B489">
        <f>EXP(-A489/2.5)</f>
        <v>91.6887785082891</v>
      </c>
      <c r="C489">
        <f>((B488-B490)*(B488-B490))/(B489*B489)</f>
        <v>0.0262207018188246</v>
      </c>
      <c r="D489">
        <f>$D$1/POWER(C489,3/5)</f>
        <v>1.83096749050022</v>
      </c>
    </row>
    <row r="490" spans="1:4" ht="12.75">
      <c r="A490">
        <v>-10.481</v>
      </c>
      <c r="B490">
        <f>EXP(-A490/2.5)</f>
        <v>66.1814359565607</v>
      </c>
      <c r="C490">
        <f>((B489-B491)*(B489-B491))/(B490*B490)</f>
        <v>0.0753406945074063</v>
      </c>
      <c r="D490">
        <f>$D$1/POWER(C490,3/5)</f>
        <v>0.97196236430557</v>
      </c>
    </row>
    <row r="491" spans="1:4" ht="12.75">
      <c r="A491">
        <v>-10.744</v>
      </c>
      <c r="B491">
        <f>EXP(-A491/2.5)</f>
        <v>73.5231262804201</v>
      </c>
      <c r="C491">
        <f>((B490-B492)*(B490-B492))/(B491*B491)</f>
        <v>0.282456082753123</v>
      </c>
      <c r="D491">
        <f>$D$1/POWER(C491,3/5)</f>
        <v>0.439841963551151</v>
      </c>
    </row>
    <row r="492" spans="1:4" ht="12.75">
      <c r="A492">
        <v>-11.641</v>
      </c>
      <c r="B492">
        <f>EXP(-A492/2.5)</f>
        <v>105.25647596202</v>
      </c>
      <c r="C492">
        <f>((B491-B493)*(B491-B493))/(B492*B492)</f>
        <v>0.013074326709048699</v>
      </c>
      <c r="D492">
        <f>$D$1/POWER(C492,3/5)</f>
        <v>2.77981324875252</v>
      </c>
    </row>
    <row r="493" spans="1:4" ht="12.75">
      <c r="A493">
        <v>-11.123</v>
      </c>
      <c r="B493">
        <f>EXP(-A493/2.5)</f>
        <v>85.5584698403155</v>
      </c>
      <c r="C493">
        <f>((B492-B494)*(B492-B494))/(B493*B493)</f>
        <v>0.000593417311198242</v>
      </c>
      <c r="D493">
        <f>$D$1/POWER(C493,3/5)</f>
        <v>17.7766979615117</v>
      </c>
    </row>
    <row r="494" spans="1:4" ht="12.75">
      <c r="A494">
        <v>-11.591</v>
      </c>
      <c r="B494">
        <f>EXP(-A494/2.5)</f>
        <v>103.172258094917</v>
      </c>
      <c r="C494">
        <f>((B493-B495)*(B493-B495))/(B494*B494)</f>
        <v>0.0064185480433745605</v>
      </c>
      <c r="D494">
        <f>$D$1/POWER(C494,3/5)</f>
        <v>4.25995628632896</v>
      </c>
    </row>
    <row r="495" spans="1:4" ht="12.75">
      <c r="A495">
        <v>-10.869</v>
      </c>
      <c r="B495">
        <f>EXP(-A495/2.5)</f>
        <v>77.2927375738101</v>
      </c>
      <c r="C495">
        <f>((B494-B496)*(B494-B496))/(B495*B495)</f>
        <v>0.0107353568854058</v>
      </c>
      <c r="D495">
        <f>$D$1/POWER(C495,3/5)</f>
        <v>3.1287965810125</v>
      </c>
    </row>
    <row r="496" spans="1:4" ht="12.75">
      <c r="A496">
        <v>-11.389</v>
      </c>
      <c r="B496">
        <f>EXP(-A496/2.5)</f>
        <v>95.1638364113597</v>
      </c>
      <c r="C496">
        <f>((B495-B497)*(B495-B497))/(B496*B496)</f>
        <v>0.0160145651346815</v>
      </c>
      <c r="D496">
        <f>$D$1/POWER(C496,3/5)</f>
        <v>2.46126360776114</v>
      </c>
    </row>
    <row r="497" spans="1:4" ht="12.75">
      <c r="A497">
        <v>-11.231</v>
      </c>
      <c r="B497">
        <f>EXP(-A497/2.5)</f>
        <v>89.3355942239906</v>
      </c>
      <c r="C497">
        <f>((B496-B498)*(B496-B498))/(B497*B497)</f>
        <v>0.00300146174113043</v>
      </c>
      <c r="D497">
        <f>$D$1/POWER(C497,3/5)</f>
        <v>6.72152058837172</v>
      </c>
    </row>
    <row r="498" spans="1:4" ht="12.75">
      <c r="A498">
        <v>-11.257</v>
      </c>
      <c r="B498">
        <f>EXP(-A498/2.5)</f>
        <v>90.2695324648913</v>
      </c>
      <c r="C498">
        <f>((B497-B499)*(B497-B499))/(B498*B498)</f>
        <v>0.00767090824820393</v>
      </c>
      <c r="D498">
        <f>$D$1/POWER(C498,3/5)</f>
        <v>3.82788734048536</v>
      </c>
    </row>
    <row r="499" spans="1:4" ht="12.75">
      <c r="A499">
        <v>-11.443</v>
      </c>
      <c r="B499">
        <f>EXP(-A499/2.5)</f>
        <v>97.2417358031764</v>
      </c>
      <c r="C499">
        <f>((B498-B500)*(B498-B500))/(B499*B499)</f>
        <v>1.97594875015594E-05</v>
      </c>
      <c r="D499">
        <f>$D$1/POWER(C499,3/5)</f>
        <v>136.89948509202</v>
      </c>
    </row>
    <row r="500" spans="1:4" ht="12.75">
      <c r="A500">
        <v>-11.245</v>
      </c>
      <c r="B500">
        <f>EXP(-A500/2.5)</f>
        <v>89.8372769522205</v>
      </c>
      <c r="C500">
        <f>((B499-B501)*(B499-B501))/(B500*B500)</f>
        <v>0.0038712592805463203</v>
      </c>
      <c r="D500">
        <f>$D$1/POWER(C500,3/5)</f>
        <v>5.7697349721891396</v>
      </c>
    </row>
    <row r="501" spans="1:4" ht="12.75">
      <c r="A501">
        <v>-11.295</v>
      </c>
      <c r="B501">
        <f>EXP(-A501/2.5)</f>
        <v>91.6521103310101</v>
      </c>
      <c r="C501">
        <f>((B500-B502)*(B500-B502))/(B501*B501)</f>
        <v>0.054935552555573496</v>
      </c>
      <c r="D501">
        <f>$D$1/POWER(C501,3/5)</f>
        <v>1.17477615295542</v>
      </c>
    </row>
    <row r="502" spans="1:4" ht="12.75">
      <c r="A502">
        <v>-11.781</v>
      </c>
      <c r="B502">
        <f>EXP(-A502/2.5)</f>
        <v>111.319005175711</v>
      </c>
      <c r="C502">
        <f>((B501-B503)*(B501-B503))/(B502*B502)</f>
        <v>0.0048006084764603205</v>
      </c>
      <c r="D502">
        <f>$D$1/POWER(C502,3/5)</f>
        <v>5.07095139418308</v>
      </c>
    </row>
    <row r="503" spans="1:4" ht="12.75">
      <c r="A503">
        <v>-11.497</v>
      </c>
      <c r="B503">
        <f>EXP(-A503/2.5)</f>
        <v>99.3650060632278</v>
      </c>
      <c r="C503">
        <f>((B502-B504)*(B502-B504))/(B503*B503)</f>
        <v>0.024956410560529198</v>
      </c>
      <c r="D503">
        <f>$D$1/POWER(C503,3/5)</f>
        <v>1.88607060880915</v>
      </c>
    </row>
    <row r="504" spans="1:4" ht="12.75">
      <c r="A504">
        <v>-11.401</v>
      </c>
      <c r="B504">
        <f>EXP(-A504/2.5)</f>
        <v>95.6217208696963</v>
      </c>
      <c r="C504">
        <f>((B503-B505)*(B503-B505))/(B504*B504)</f>
        <v>0.0018267363427831602</v>
      </c>
      <c r="D504">
        <f>$D$1/POWER(C504,3/5)</f>
        <v>9.05444216224093</v>
      </c>
    </row>
    <row r="505" spans="1:4" ht="12.75">
      <c r="A505">
        <v>-11.392</v>
      </c>
      <c r="B505">
        <f>EXP(-A505/2.5)</f>
        <v>95.2781015604309</v>
      </c>
      <c r="C505">
        <f>((B504-B506)*(B504-B506))/(B505*B505)</f>
        <v>0.0152278307134195</v>
      </c>
      <c r="D505">
        <f>$D$1/POWER(C505,3/5)</f>
        <v>2.53678929461924</v>
      </c>
    </row>
    <row r="506" spans="1:4" ht="12.75">
      <c r="A506">
        <v>-11.073</v>
      </c>
      <c r="B506">
        <f>EXP(-A506/2.5)</f>
        <v>83.8642986276333</v>
      </c>
      <c r="C506">
        <f>((B505-B507)*(B505-B507))/(B506*B506)</f>
        <v>0.0297959565269839</v>
      </c>
      <c r="D506">
        <f>$D$1/POWER(C506,3/5)</f>
        <v>1.69579293350473</v>
      </c>
    </row>
    <row r="507" spans="1:4" ht="12.75">
      <c r="A507">
        <v>-10.98</v>
      </c>
      <c r="B507">
        <f>EXP(-A507/2.5)</f>
        <v>80.8018612068503</v>
      </c>
      <c r="C507">
        <f>((B506-B508)*(B506-B508))/(B507*B507)</f>
        <v>0.0176351074065868</v>
      </c>
      <c r="D507">
        <f>$D$1/POWER(C507,3/5)</f>
        <v>2.32295263657034</v>
      </c>
    </row>
    <row r="508" spans="1:4" ht="12.75">
      <c r="A508">
        <v>-11.374</v>
      </c>
      <c r="B508">
        <f>EXP(-A508/2.5)</f>
        <v>94.5945629211814</v>
      </c>
      <c r="C508">
        <f>((B507-B509)*(B507-B509))/(B508*B508)</f>
        <v>0.0029851016927303804</v>
      </c>
      <c r="D508">
        <f>$D$1/POWER(C508,3/5)</f>
        <v>6.74359906755462</v>
      </c>
    </row>
    <row r="509" spans="1:4" ht="12.75">
      <c r="A509">
        <v>-11.135</v>
      </c>
      <c r="B509">
        <f>EXP(-A509/2.5)</f>
        <v>85.9701377080295</v>
      </c>
      <c r="C509">
        <f>((B508-B510)*(B508-B510))/(B509*B509)</f>
        <v>3.10435967977658E-06</v>
      </c>
      <c r="D509">
        <f>$D$1/POWER(C509,3/5)</f>
        <v>415.608096908715</v>
      </c>
    </row>
    <row r="510" spans="1:4" ht="12.75">
      <c r="A510">
        <v>-11.378</v>
      </c>
      <c r="B510">
        <f>EXP(-A510/2.5)</f>
        <v>94.7460353674983</v>
      </c>
      <c r="C510">
        <f>((B509-B511)*(B509-B511))/(B510*B510)</f>
        <v>0.0642777823460077</v>
      </c>
      <c r="D510">
        <f>$D$1/POWER(C510,3/5)</f>
        <v>1.06913042695357</v>
      </c>
    </row>
    <row r="511" spans="1:4" ht="12.75">
      <c r="A511">
        <v>-11.751</v>
      </c>
      <c r="B511">
        <f>EXP(-A511/2.5)</f>
        <v>109.991160118051</v>
      </c>
      <c r="C511">
        <f>((B510-B512)*(B510-B512))/(B511*B511)</f>
        <v>0.00268165412294381</v>
      </c>
      <c r="D511">
        <f>$D$1/POWER(C511,3/5)</f>
        <v>7.1916006502525605</v>
      </c>
    </row>
    <row r="512" spans="1:4" ht="12.75">
      <c r="A512">
        <v>-11.223</v>
      </c>
      <c r="B512">
        <f>EXP(-A512/2.5)</f>
        <v>89.0501772332149</v>
      </c>
      <c r="C512">
        <f>((B511-B513)*(B511-B513))/(B512*B512)</f>
        <v>0.0439485766407826</v>
      </c>
      <c r="D512">
        <f>$D$1/POWER(C512,3/5)</f>
        <v>1.3430752060991</v>
      </c>
    </row>
    <row r="513" spans="1:4" ht="12.75">
      <c r="A513">
        <v>-11.286</v>
      </c>
      <c r="B513">
        <f>EXP(-A513/2.5)</f>
        <v>91.3227559274476</v>
      </c>
      <c r="C513">
        <f>((B512-B514)*(B512-B514))/(B513*B513)</f>
        <v>0.005838407633549571</v>
      </c>
      <c r="D513">
        <f>$D$1/POWER(C513,3/5)</f>
        <v>4.50910732113393</v>
      </c>
    </row>
    <row r="514" spans="1:4" ht="12.75">
      <c r="A514">
        <v>-11.019</v>
      </c>
      <c r="B514">
        <f>EXP(-A514/2.5)</f>
        <v>82.0722535384114</v>
      </c>
      <c r="C514">
        <f>((B513-B515)*(B513-B515))/(B514*B514)</f>
        <v>0.0184578548176567</v>
      </c>
      <c r="D514">
        <f>$D$1/POWER(C514,3/5)</f>
        <v>2.26026044555391</v>
      </c>
    </row>
    <row r="515" spans="1:4" ht="12.75">
      <c r="A515">
        <v>-11.574</v>
      </c>
      <c r="B515">
        <f>EXP(-A515/2.5)</f>
        <v>102.473066684881</v>
      </c>
      <c r="C515">
        <f>((B514-B516)*(B514-B516))/(B515*B515)</f>
        <v>0.166736846103148</v>
      </c>
      <c r="D515">
        <f>$D$1/POWER(C515,3/5)</f>
        <v>0.603459697801779</v>
      </c>
    </row>
    <row r="516" spans="1:4" ht="12.75">
      <c r="A516">
        <v>-12.049</v>
      </c>
      <c r="B516">
        <f>EXP(-A516/2.5)</f>
        <v>123.915514659397</v>
      </c>
      <c r="C516">
        <f>((B515-B517)*(B515-B517))/(B516*B516)</f>
        <v>0.000551407639516439</v>
      </c>
      <c r="D516">
        <f>$D$1/POWER(C516,3/5)</f>
        <v>18.5773410066766</v>
      </c>
    </row>
    <row r="517" spans="1:4" ht="12.75">
      <c r="A517">
        <v>-11.644</v>
      </c>
      <c r="B517">
        <f>EXP(-A517/2.5)</f>
        <v>105.382859548161</v>
      </c>
      <c r="C517">
        <f>((B516-B518)*(B516-B518))/(B517*B517)</f>
        <v>0.0798237282198104</v>
      </c>
      <c r="D517">
        <f>$D$1/POWER(C517,3/5)</f>
        <v>0.938832284366194</v>
      </c>
    </row>
    <row r="518" spans="1:4" ht="12.75">
      <c r="A518">
        <v>-11.362</v>
      </c>
      <c r="B518">
        <f>EXP(-A518/2.5)</f>
        <v>94.141597007048</v>
      </c>
      <c r="C518">
        <f>((B517-B519)*(B517-B519))/(B518*B518)</f>
        <v>0.17574167043271102</v>
      </c>
      <c r="D518">
        <f>$D$1/POWER(C518,3/5)</f>
        <v>0.5847124892679361</v>
      </c>
    </row>
    <row r="519" spans="1:4" ht="12.75">
      <c r="A519">
        <v>-10.471</v>
      </c>
      <c r="B519">
        <f>EXP(-A519/2.5)</f>
        <v>65.9172389589921</v>
      </c>
      <c r="C519">
        <f>((B518-B520)*(B518-B520))/(B519*B519)</f>
        <v>0.00159917876281256</v>
      </c>
      <c r="D519">
        <f>$D$1/POWER(C519,3/5)</f>
        <v>9.80683824709116</v>
      </c>
    </row>
    <row r="520" spans="1:4" ht="12.75">
      <c r="A520">
        <v>-11.291</v>
      </c>
      <c r="B520">
        <f>EXP(-A520/2.5)</f>
        <v>91.505584206639</v>
      </c>
      <c r="C520">
        <f>((B519-B521)*(B519-B521))/(B520*B520)</f>
        <v>0.09666888821600869</v>
      </c>
      <c r="D520">
        <f>$D$1/POWER(C520,3/5)</f>
        <v>0.8369416600643621</v>
      </c>
    </row>
    <row r="521" spans="1:4" ht="12.75">
      <c r="A521">
        <v>-11.368</v>
      </c>
      <c r="B521">
        <f>EXP(-A521/2.5)</f>
        <v>94.3678081846967</v>
      </c>
      <c r="C521">
        <f>((B520-B522)*(B520-B522))/(B521*B521)</f>
        <v>0.00014279438930308702</v>
      </c>
      <c r="D521">
        <f>$D$1/POWER(C521,3/5)</f>
        <v>41.7869366128726</v>
      </c>
    </row>
    <row r="522" spans="1:4" ht="12.75">
      <c r="A522">
        <v>-11.26</v>
      </c>
      <c r="B522">
        <f>EXP(-A522/2.5)</f>
        <v>90.377920923918</v>
      </c>
      <c r="C522">
        <f>((B521-B523)*(B521-B523))/(B522*B522)</f>
        <v>0.0439088726921384</v>
      </c>
      <c r="D522">
        <f>$D$1/POWER(C522,3/5)</f>
        <v>1.34380374790946</v>
      </c>
    </row>
    <row r="523" spans="1:4" ht="12.75">
      <c r="A523">
        <v>-10.808</v>
      </c>
      <c r="B523">
        <f>EXP(-A523/2.5)</f>
        <v>75.4296172792933</v>
      </c>
      <c r="C523">
        <f>((B522-B524)*(B522-B524))/(B523*B523)</f>
        <v>0.0182380670106587</v>
      </c>
      <c r="D523">
        <f>$D$1/POWER(C523,3/5)</f>
        <v>2.27656437842139</v>
      </c>
    </row>
    <row r="524" spans="1:4" ht="12.75">
      <c r="A524">
        <v>-11.527</v>
      </c>
      <c r="B524">
        <f>EXP(-A524/2.5)</f>
        <v>100.564569119603</v>
      </c>
      <c r="C524">
        <f>((B523-B525)*(B523-B525))/(B524*B524)</f>
        <v>0.0380637910997626</v>
      </c>
      <c r="D524">
        <f>$D$1/POWER(C524,3/5)</f>
        <v>1.46406377675616</v>
      </c>
    </row>
    <row r="525" spans="1:4" ht="12.75">
      <c r="A525">
        <v>-11.386</v>
      </c>
      <c r="B525">
        <f>EXP(-A525/2.5)</f>
        <v>95.0497082982292</v>
      </c>
      <c r="C525">
        <f>((B524-B526)*(B524-B526))/(B525*B525)</f>
        <v>0.0220421472724133</v>
      </c>
      <c r="D525">
        <f>$D$1/POWER(C525,3/5)</f>
        <v>2.03195871843983</v>
      </c>
    </row>
    <row r="526" spans="1:4" ht="12.75">
      <c r="A526">
        <v>-11.149</v>
      </c>
      <c r="B526">
        <f>EXP(-A526/2.5)</f>
        <v>86.4529210107692</v>
      </c>
      <c r="C526">
        <f>((B525-B527)*(B525-B527))/(B526*B526)</f>
        <v>0.0122271532512058</v>
      </c>
      <c r="D526">
        <f>$D$1/POWER(C526,3/5)</f>
        <v>2.8938232862838698</v>
      </c>
    </row>
    <row r="527" spans="1:4" ht="12.75">
      <c r="A527">
        <v>-11.121</v>
      </c>
      <c r="B527">
        <f>EXP(-A527/2.5)</f>
        <v>85.4900504358541</v>
      </c>
      <c r="C527">
        <f>((B526-B528)*(B526-B528))/(B527*B527)</f>
        <v>0.027402945677597698</v>
      </c>
      <c r="D527">
        <f>$D$1/POWER(C527,3/5)</f>
        <v>1.78315407543238</v>
      </c>
    </row>
    <row r="528" spans="1:4" ht="12.75">
      <c r="A528">
        <v>-11.528</v>
      </c>
      <c r="B528">
        <f>EXP(-A528/2.5)</f>
        <v>100.604802993489</v>
      </c>
      <c r="C528">
        <f>((B527-B529)*(B527-B529))/(B528*B528)</f>
        <v>0.0032279442634690204</v>
      </c>
      <c r="D528">
        <f>$D$1/POWER(C528,3/5)</f>
        <v>6.43445257173242</v>
      </c>
    </row>
    <row r="529" spans="1:4" ht="12.75">
      <c r="A529">
        <v>-10.948</v>
      </c>
      <c r="B529">
        <f>EXP(-A529/2.5)</f>
        <v>79.7741885197197</v>
      </c>
      <c r="C529">
        <f>((B528-B530)*(B528-B530))/(B529*B529)</f>
        <v>5.01558826594911E-05</v>
      </c>
      <c r="D529">
        <f>$D$1/POWER(C529,3/5)</f>
        <v>78.2841956675402</v>
      </c>
    </row>
    <row r="530" spans="1:4" ht="12.75">
      <c r="A530">
        <v>-11.542</v>
      </c>
      <c r="B530">
        <f>EXP(-A530/2.5)</f>
        <v>101.169770322326</v>
      </c>
      <c r="C530">
        <f>((B529-B531)*(B529-B531))/(B530*B530)</f>
        <v>3.20009750306129E-05</v>
      </c>
      <c r="D530">
        <f>$D$1/POWER(C530,3/5)</f>
        <v>102.510722345963</v>
      </c>
    </row>
    <row r="531" spans="1:4" ht="12.75">
      <c r="A531">
        <v>-10.93</v>
      </c>
      <c r="B531">
        <f>EXP(-A531/2.5)</f>
        <v>79.2018771556712</v>
      </c>
      <c r="C531">
        <f>((B530-B532)*(B530-B532))/(B531*B531)</f>
        <v>0.0577417940620165</v>
      </c>
      <c r="D531">
        <f>$D$1/POWER(C531,3/5)</f>
        <v>1.14017904844349</v>
      </c>
    </row>
    <row r="532" spans="1:4" ht="12.75">
      <c r="A532">
        <v>-11.021</v>
      </c>
      <c r="B532">
        <f>EXP(-A532/2.5)</f>
        <v>82.1379376113681</v>
      </c>
      <c r="C532">
        <f>((B531-B533)*(B531-B533))/(B532*B532)</f>
        <v>0.0014248727602699802</v>
      </c>
      <c r="D532">
        <f>$D$1/POWER(C532,3/5)</f>
        <v>10.5099722650996</v>
      </c>
    </row>
    <row r="533" spans="1:4" ht="12.75">
      <c r="A533">
        <v>-11.026</v>
      </c>
      <c r="B533">
        <f>EXP(-A533/2.5)</f>
        <v>82.3023778720381</v>
      </c>
      <c r="C533">
        <f>((B532-B534)*(B532-B534))/(B533*B533)</f>
        <v>0.0231867011330709</v>
      </c>
      <c r="D533">
        <f>$D$1/POWER(C533,3/5)</f>
        <v>1.9711689153365999</v>
      </c>
    </row>
    <row r="534" spans="1:4" ht="12.75">
      <c r="A534">
        <v>-11.376</v>
      </c>
      <c r="B534">
        <f>EXP(-A534/2.5)</f>
        <v>94.6702688498522</v>
      </c>
      <c r="C534">
        <f>((B533-B535)*(B533-B535))/(B534*B534)</f>
        <v>0.0910880443021808</v>
      </c>
      <c r="D534">
        <f>$D$1/POWER(C534,3/5)</f>
        <v>0.8673420332760831</v>
      </c>
    </row>
    <row r="535" spans="1:4" ht="12.75">
      <c r="A535">
        <v>-11.771</v>
      </c>
      <c r="B535">
        <f>EXP(-A535/2.5)</f>
        <v>110.874618520833</v>
      </c>
      <c r="C535">
        <f>((B534-B536)*(B534-B536))/(B535*B535)</f>
        <v>0.0105241266323425</v>
      </c>
      <c r="D535">
        <f>$D$1/POWER(C535,3/5)</f>
        <v>3.16632566594473</v>
      </c>
    </row>
    <row r="536" spans="1:4" ht="12.75">
      <c r="A536">
        <v>-11.056</v>
      </c>
      <c r="B536">
        <f>EXP(-A536/2.5)</f>
        <v>83.2959559520744</v>
      </c>
      <c r="C536">
        <f>((B535-B537)*(B535-B537))/(B536*B536)</f>
        <v>7.21104804802526E-05</v>
      </c>
      <c r="D536">
        <f>$D$1/POWER(C536,3/5)</f>
        <v>62.9605026770875</v>
      </c>
    </row>
    <row r="537" spans="1:4" ht="12.75">
      <c r="A537">
        <v>-11.755</v>
      </c>
      <c r="B537">
        <f>EXP(-A537/2.5)</f>
        <v>110.167286838042</v>
      </c>
      <c r="C537">
        <f>((B536-B538)*(B536-B538))/(B537*B537)</f>
        <v>0.0136320842773014</v>
      </c>
      <c r="D537">
        <f>$D$1/POWER(C537,3/5)</f>
        <v>2.71100215592692</v>
      </c>
    </row>
    <row r="538" spans="1:4" ht="12.75">
      <c r="A538">
        <v>-11.415</v>
      </c>
      <c r="B538">
        <f>EXP(-A538/2.5)</f>
        <v>96.1587046578566</v>
      </c>
      <c r="C538">
        <f>((B537-B539)*(B537-B539))/(B538*B538)</f>
        <v>0.0006903159632114111</v>
      </c>
      <c r="D538">
        <f>$D$1/POWER(C538,3/5)</f>
        <v>16.2344832927408</v>
      </c>
    </row>
    <row r="539" spans="1:4" ht="12.75">
      <c r="A539">
        <v>-11.697</v>
      </c>
      <c r="B539">
        <f>EXP(-A539/2.5)</f>
        <v>107.640826047739</v>
      </c>
      <c r="C539">
        <f>((B538-B540)*(B538-B540))/(B539*B539)</f>
        <v>0.00444900895017963</v>
      </c>
      <c r="D539">
        <f>$D$1/POWER(C539,3/5)</f>
        <v>5.30773525734514</v>
      </c>
    </row>
    <row r="540" spans="1:4" ht="12.75">
      <c r="A540">
        <v>-11.221</v>
      </c>
      <c r="B540">
        <f>EXP(-A540/2.5)</f>
        <v>88.9789655798876</v>
      </c>
      <c r="C540">
        <f>((B539-B541)*(B539-B541))/(B540*B540)</f>
        <v>0.0322888409921118</v>
      </c>
      <c r="D540">
        <f>$D$1/POWER(C540,3/5)</f>
        <v>1.61597912601733</v>
      </c>
    </row>
    <row r="541" spans="1:4" ht="12.75">
      <c r="A541">
        <v>-11.295</v>
      </c>
      <c r="B541">
        <f>EXP(-A541/2.5)</f>
        <v>91.6521103310101</v>
      </c>
      <c r="C541">
        <f>((B540-B542)*(B540-B542))/(B541*B541)</f>
        <v>0.0022016743874440302</v>
      </c>
      <c r="D541">
        <f>$D$1/POWER(C541,3/5)</f>
        <v>8.09497228612322</v>
      </c>
    </row>
    <row r="542" spans="1:4" ht="12.75">
      <c r="A542">
        <v>-11.339</v>
      </c>
      <c r="B542">
        <f>EXP(-A542/2.5)</f>
        <v>93.2794661971959</v>
      </c>
      <c r="C542">
        <f>((B541-B543)*(B541-B543))/(B542*B542)</f>
        <v>0.128200883053585</v>
      </c>
      <c r="D542">
        <f>$D$1/POWER(C542,3/5)</f>
        <v>0.7065332589315381</v>
      </c>
    </row>
    <row r="543" spans="1:4" ht="12.75">
      <c r="A543">
        <v>-10.162</v>
      </c>
      <c r="B543">
        <f>EXP(-A543/2.5)</f>
        <v>58.253256706068</v>
      </c>
      <c r="C543">
        <f>((B542-B544)*(B542-B544))/(B543*B543)</f>
        <v>0.0354717225727155</v>
      </c>
      <c r="D543">
        <f>$D$1/POWER(C543,3/5)</f>
        <v>1.5273474806912901</v>
      </c>
    </row>
    <row r="544" spans="1:4" ht="12.75">
      <c r="A544">
        <v>-11.617</v>
      </c>
      <c r="B544">
        <f>EXP(-A544/2.5)</f>
        <v>104.250848527677</v>
      </c>
      <c r="C544">
        <f>((B543-B545)*(B543-B545))/(B544*B544)</f>
        <v>0.17925176200308</v>
      </c>
      <c r="D544">
        <f>$D$1/POWER(C544,3/5)</f>
        <v>0.5778154636196471</v>
      </c>
    </row>
    <row r="545" spans="1:4" ht="12.75">
      <c r="A545">
        <v>-11.572</v>
      </c>
      <c r="B545">
        <f>EXP(-A545/2.5)</f>
        <v>102.391121014172</v>
      </c>
      <c r="C545">
        <f>((B544-B546)*(B544-B546))/(B545*B545)</f>
        <v>0.00729249805475763</v>
      </c>
      <c r="D545">
        <f>$D$1/POWER(C545,3/5)</f>
        <v>3.94585777289128</v>
      </c>
    </row>
    <row r="546" spans="1:4" ht="12.75">
      <c r="A546">
        <v>-11.398</v>
      </c>
      <c r="B546">
        <f>EXP(-A546/2.5)</f>
        <v>95.5070436247609</v>
      </c>
      <c r="C546">
        <f>((B545-B547)*(B545-B547))/(B546*B546)</f>
        <v>0.0102506460789904</v>
      </c>
      <c r="D546">
        <f>$D$1/POWER(C546,3/5)</f>
        <v>3.2167438325215</v>
      </c>
    </row>
    <row r="547" spans="1:4" ht="12.75">
      <c r="A547">
        <v>-11.324</v>
      </c>
      <c r="B547">
        <f>EXP(-A547/2.5)</f>
        <v>92.7214650773745</v>
      </c>
      <c r="C547">
        <f>((B546-B548)*(B546-B548))/(B547*B547)</f>
        <v>0.0209894884814413</v>
      </c>
      <c r="D547">
        <f>$D$1/POWER(C547,3/5)</f>
        <v>2.09250308742867</v>
      </c>
    </row>
    <row r="548" spans="1:4" ht="12.75">
      <c r="A548">
        <v>-11.727</v>
      </c>
      <c r="B548">
        <f>EXP(-A548/2.5)</f>
        <v>108.94029719357</v>
      </c>
      <c r="C548">
        <f>((B547-B549)*(B547-B549))/(B548*B548)</f>
        <v>8.98586616605197E-05</v>
      </c>
      <c r="D548">
        <f>$D$1/POWER(C548,3/5)</f>
        <v>55.1735912064859</v>
      </c>
    </row>
    <row r="549" spans="1:4" ht="12.75">
      <c r="A549">
        <v>-11.296</v>
      </c>
      <c r="B549">
        <f>EXP(-A549/2.5)</f>
        <v>91.6887785082891</v>
      </c>
      <c r="C549">
        <f>((B548-B550)*(B548-B550))/(B549*B549)</f>
        <v>0.00249743120361558</v>
      </c>
      <c r="D549">
        <f>$D$1/POWER(C549,3/5)</f>
        <v>7.505352601247</v>
      </c>
    </row>
    <row r="550" spans="1:4" ht="12.75">
      <c r="A550">
        <v>-11.83</v>
      </c>
      <c r="B550">
        <f>EXP(-A550/2.5)</f>
        <v>113.522380215618</v>
      </c>
      <c r="C550">
        <f>((B549-B551)*(B549-B551))/(B550*B550)</f>
        <v>0.00815685889001887</v>
      </c>
      <c r="D550">
        <f>$D$1/POWER(C550,3/5)</f>
        <v>3.68938052385644</v>
      </c>
    </row>
    <row r="551" spans="1:4" ht="12.75">
      <c r="A551">
        <v>-11.561</v>
      </c>
      <c r="B551">
        <f>EXP(-A551/2.5)</f>
        <v>101.941589775678</v>
      </c>
      <c r="C551">
        <f>((B550-B552)*(B550-B552))/(B551*B551)</f>
        <v>0.0048240681597561</v>
      </c>
      <c r="D551">
        <f>$D$1/POWER(C551,3/5)</f>
        <v>5.05614079727985</v>
      </c>
    </row>
    <row r="552" spans="1:4" ht="12.75">
      <c r="A552">
        <v>-11.669</v>
      </c>
      <c r="B552">
        <f>EXP(-A552/2.5)</f>
        <v>106.441974894427</v>
      </c>
      <c r="C552">
        <f>((B551-B553)*(B551-B553))/(B552*B552)</f>
        <v>0.10001684938945901</v>
      </c>
      <c r="D552">
        <f>$D$1/POWER(C552,3/5)</f>
        <v>0.8200178733305751</v>
      </c>
    </row>
    <row r="553" spans="1:4" ht="12.75">
      <c r="A553">
        <v>-10.559</v>
      </c>
      <c r="B553">
        <f>EXP(-A553/2.5)</f>
        <v>68.2788462193446</v>
      </c>
      <c r="C553">
        <f>((B552-B554)*(B552-B554))/(B553*B553)</f>
        <v>0.0149877551546623</v>
      </c>
      <c r="D553">
        <f>$D$1/POWER(C553,3/5)</f>
        <v>2.56109251307181</v>
      </c>
    </row>
    <row r="554" spans="1:4" ht="12.75">
      <c r="A554">
        <v>-11.858</v>
      </c>
      <c r="B554">
        <f>EXP(-A554/2.5)</f>
        <v>114.800977654111</v>
      </c>
      <c r="C554">
        <f>((B553-B555)*(B553-B555))/(B554*B554)</f>
        <v>0.062459715643734</v>
      </c>
      <c r="D554">
        <f>$D$1/POWER(C554,3/5)</f>
        <v>1.08769521689401</v>
      </c>
    </row>
    <row r="555" spans="1:4" ht="12.75">
      <c r="A555">
        <v>-11.436</v>
      </c>
      <c r="B555">
        <f>EXP(-A555/2.5)</f>
        <v>96.9698397750057</v>
      </c>
      <c r="C555">
        <f>((B554-B556)*(B554-B556))/(B555*B555)</f>
        <v>0.0378789793597899</v>
      </c>
      <c r="D555">
        <f>$D$1/POWER(C555,3/5)</f>
        <v>1.46834550899083</v>
      </c>
    </row>
    <row r="556" spans="1:4" ht="12.75">
      <c r="A556">
        <v>-11.409</v>
      </c>
      <c r="B556">
        <f>EXP(-A556/2.5)</f>
        <v>95.9282004823304</v>
      </c>
      <c r="C556">
        <f>((B555-B557)*(B555-B557))/(B556*B556)</f>
        <v>7.98879142747234E-06</v>
      </c>
      <c r="D556">
        <f>$D$1/POWER(C556,3/5)</f>
        <v>235.710305506979</v>
      </c>
    </row>
    <row r="557" spans="1:4" ht="12.75">
      <c r="A557">
        <v>-11.429</v>
      </c>
      <c r="B557">
        <f>EXP(-A557/2.5)</f>
        <v>96.6987039908755</v>
      </c>
      <c r="C557">
        <f>((B556-B558)*(B556-B558))/(B557*B557)</f>
        <v>0.0022324592848459103</v>
      </c>
      <c r="D557">
        <f>$D$1/POWER(C557,3/5)</f>
        <v>8.02781012867714</v>
      </c>
    </row>
    <row r="558" spans="1:4" ht="12.75">
      <c r="A558">
        <v>-11.287</v>
      </c>
      <c r="B558">
        <f>EXP(-A558/2.5)</f>
        <v>91.3592923366133</v>
      </c>
      <c r="C558">
        <f>((B557-B559)*(B557-B559))/(B558*B558)</f>
        <v>0.06402470123304489</v>
      </c>
      <c r="D558">
        <f>$D$1/POWER(C558,3/5)</f>
        <v>1.07166410407569</v>
      </c>
    </row>
    <row r="559" spans="1:4" ht="12.75">
      <c r="A559">
        <v>-10.746</v>
      </c>
      <c r="B559">
        <f>EXP(-A559/2.5)</f>
        <v>73.5819683151201</v>
      </c>
      <c r="C559">
        <f>((B558-B560)*(B558-B560))/(B559*B559)</f>
        <v>0.0681239635710683</v>
      </c>
      <c r="D559">
        <f>$D$1/POWER(C559,3/5)</f>
        <v>1.03249337942936</v>
      </c>
    </row>
    <row r="560" spans="1:4" ht="12.75">
      <c r="A560">
        <v>-11.764</v>
      </c>
      <c r="B560">
        <f>EXP(-A560/2.5)</f>
        <v>110.56460381211</v>
      </c>
      <c r="C560">
        <f>((B559-B561)*(B559-B561))/(B560*B560)</f>
        <v>0.0142160654852838</v>
      </c>
      <c r="D560">
        <f>$D$1/POWER(C560,3/5)</f>
        <v>2.64362330134275</v>
      </c>
    </row>
    <row r="561" spans="1:4" ht="12.75">
      <c r="A561">
        <v>-11.158</v>
      </c>
      <c r="B561">
        <f>EXP(-A561/2.5)</f>
        <v>86.7647124141994</v>
      </c>
      <c r="C561">
        <f>((B560-B562)*(B560-B562))/(B561*B561)</f>
        <v>0.0041070702553355105</v>
      </c>
      <c r="D561">
        <f>$D$1/POWER(C561,3/5)</f>
        <v>5.56862459493143</v>
      </c>
    </row>
    <row r="562" spans="1:4" ht="12.75">
      <c r="A562">
        <v>-11.635</v>
      </c>
      <c r="B562">
        <f>EXP(-A562/2.5)</f>
        <v>105.004163315997</v>
      </c>
      <c r="C562">
        <f>((B561-B563)*(B561-B563))/(B562*B562)</f>
        <v>0.00290602499295802</v>
      </c>
      <c r="D562">
        <f>$D$1/POWER(C562,3/5)</f>
        <v>6.85310858833104</v>
      </c>
    </row>
    <row r="563" spans="1:4" ht="12.75">
      <c r="A563">
        <v>-11.316</v>
      </c>
      <c r="B563">
        <f>EXP(-A563/2.5)</f>
        <v>92.4252306170501</v>
      </c>
      <c r="C563">
        <f>((B562-B564)*(B562-B564))/(B563*B563)</f>
        <v>0.014004989854359799</v>
      </c>
      <c r="D563">
        <f>$D$1/POWER(C563,3/5)</f>
        <v>2.66745770027751</v>
      </c>
    </row>
    <row r="564" spans="1:4" ht="12.75">
      <c r="A564">
        <v>-11.36</v>
      </c>
      <c r="B564">
        <f>EXP(-A564/2.5)</f>
        <v>94.0663138467215</v>
      </c>
      <c r="C564">
        <f>((B563-B565)*(B563-B565))/(B564*B564)</f>
        <v>0.00576157989470498</v>
      </c>
      <c r="D564">
        <f>$D$1/POWER(C564,3/5)</f>
        <v>4.54508769636393</v>
      </c>
    </row>
    <row r="565" spans="1:4" ht="12.75">
      <c r="A565">
        <v>-11.115</v>
      </c>
      <c r="B565">
        <f>EXP(-A565/2.5)</f>
        <v>85.2851203293023</v>
      </c>
      <c r="C565">
        <f>((B564-B566)*(B564-B566))/(B565*B565)</f>
        <v>0.0040358197017852</v>
      </c>
      <c r="D565">
        <f>$D$1/POWER(C565,3/5)</f>
        <v>5.62740492983258</v>
      </c>
    </row>
    <row r="566" spans="1:4" ht="12.75">
      <c r="A566">
        <v>-11.5</v>
      </c>
      <c r="B566">
        <f>EXP(-A566/2.5)</f>
        <v>99.4843156419338</v>
      </c>
      <c r="C566">
        <f>((B565-B567)*(B565-B567))/(B566*B566)</f>
        <v>0.0036831937221012603</v>
      </c>
      <c r="D566">
        <f>$D$1/POWER(C566,3/5)</f>
        <v>5.94473477573845</v>
      </c>
    </row>
    <row r="567" spans="1:4" ht="12.75">
      <c r="A567">
        <v>-11.286</v>
      </c>
      <c r="B567">
        <f>EXP(-A567/2.5)</f>
        <v>91.3227559274476</v>
      </c>
      <c r="C567">
        <f>((B566-B568)*(B566-B568))/(B567*B567)</f>
        <v>0.0613016365401517</v>
      </c>
      <c r="D567">
        <f>$D$1/POWER(C567,3/5)</f>
        <v>1.0999779490747401</v>
      </c>
    </row>
    <row r="568" spans="1:4" ht="12.75">
      <c r="A568">
        <v>-12.012</v>
      </c>
      <c r="B568">
        <f>EXP(-A568/2.5)</f>
        <v>122.095069565205</v>
      </c>
      <c r="C568">
        <f>((B567-B569)*(B567-B569))/(B568*B568)</f>
        <v>0.00904575501291052</v>
      </c>
      <c r="D568">
        <f>$D$1/POWER(C568,3/5)</f>
        <v>3.4673711188758</v>
      </c>
    </row>
    <row r="569" spans="1:4" ht="12.75">
      <c r="A569">
        <v>-10.946</v>
      </c>
      <c r="B569">
        <f>EXP(-A569/2.5)</f>
        <v>79.7103946898382</v>
      </c>
      <c r="C569">
        <f>((B568-B570)*(B568-B570))/(B569*B569)</f>
        <v>0.30895596271027803</v>
      </c>
      <c r="D569">
        <f>$D$1/POWER(C569,3/5)</f>
        <v>0.41680149839672104</v>
      </c>
    </row>
    <row r="570" spans="1:4" ht="12.75">
      <c r="A570">
        <v>-10.885</v>
      </c>
      <c r="B570">
        <f>EXP(-A570/2.5)</f>
        <v>77.7889974319294</v>
      </c>
      <c r="C570">
        <f>((B569-B571)*(B569-B571))/(B570*B570)</f>
        <v>0.009225988416073751</v>
      </c>
      <c r="D570">
        <f>$D$1/POWER(C570,3/5)</f>
        <v>3.42656896728675</v>
      </c>
    </row>
    <row r="571" spans="1:4" ht="12.75">
      <c r="A571">
        <v>-11.17</v>
      </c>
      <c r="B571">
        <f>EXP(-A571/2.5)</f>
        <v>87.1821841644427</v>
      </c>
      <c r="C571">
        <f>((B570-B572)*(B570-B572))/(B571*B571)</f>
        <v>0.0757166010613989</v>
      </c>
      <c r="D571">
        <f>$D$1/POWER(C571,3/5)</f>
        <v>0.9690642100444631</v>
      </c>
    </row>
    <row r="572" spans="1:4" ht="12.75">
      <c r="A572">
        <v>-11.557</v>
      </c>
      <c r="B572">
        <f>EXP(-A572/2.5)</f>
        <v>101.778613647707</v>
      </c>
      <c r="C572">
        <f>((B571-B573)*(B571-B573))/(B572*B572)</f>
        <v>0.0295184035319227</v>
      </c>
      <c r="D572">
        <f>$D$1/POWER(C572,3/5)</f>
        <v>1.70534205054977</v>
      </c>
    </row>
    <row r="573" spans="1:4" ht="12.75">
      <c r="A573">
        <v>-11.627</v>
      </c>
      <c r="B573">
        <f>EXP(-A573/2.5)</f>
        <v>104.668687041698</v>
      </c>
      <c r="C573">
        <f>((B572-B574)*(B572-B574))/(B573*B573)</f>
        <v>0.0009745710776315941</v>
      </c>
      <c r="D573">
        <f>$D$1/POWER(C573,3/5)</f>
        <v>13.2001573805479</v>
      </c>
    </row>
    <row r="574" spans="1:4" ht="12.75">
      <c r="A574">
        <v>-11.636</v>
      </c>
      <c r="B574">
        <f>EXP(-A574/2.5)</f>
        <v>105.046173382777</v>
      </c>
      <c r="C574">
        <f>((B573-B575)*(B573-B575))/(B574*B574)</f>
        <v>0.018227606652889198</v>
      </c>
      <c r="D574">
        <f>$D$1/POWER(C574,3/5)</f>
        <v>2.27734816575639</v>
      </c>
    </row>
    <row r="575" spans="1:4" ht="12.75">
      <c r="A575">
        <v>-11.263</v>
      </c>
      <c r="B575">
        <f>EXP(-A575/2.5)</f>
        <v>90.4864395271664</v>
      </c>
      <c r="C575">
        <f>((B574-B576)*(B574-B576))/(B575*B575)</f>
        <v>0.0269288206595763</v>
      </c>
      <c r="D575">
        <f>$D$1/POWER(C575,3/5)</f>
        <v>1.8019254531244902</v>
      </c>
    </row>
    <row r="576" spans="1:4" ht="12.75">
      <c r="A576">
        <v>-11.255</v>
      </c>
      <c r="B576">
        <f>EXP(-A576/2.5)</f>
        <v>90.1973457174684</v>
      </c>
      <c r="C576">
        <f>((B575-B577)*(B575-B577))/(B576*B576)</f>
        <v>0.0206935163296062</v>
      </c>
      <c r="D576">
        <f>$D$1/POWER(C576,3/5)</f>
        <v>2.11040906622724</v>
      </c>
    </row>
    <row r="577" spans="1:4" ht="12.75">
      <c r="A577">
        <v>-11.598</v>
      </c>
      <c r="B577">
        <f>EXP(-A577/2.5)</f>
        <v>103.461545230572</v>
      </c>
      <c r="C577">
        <f>((B576-B578)*(B576-B578))/(B577*B577)</f>
        <v>0.014841229962153599</v>
      </c>
      <c r="D577">
        <f>$D$1/POWER(C577,3/5)</f>
        <v>2.57623385846165</v>
      </c>
    </row>
    <row r="578" spans="1:4" ht="12.75">
      <c r="A578">
        <v>-11.582</v>
      </c>
      <c r="B578">
        <f>EXP(-A578/2.5)</f>
        <v>102.801505720462</v>
      </c>
      <c r="C578">
        <f>((B577-B579)*(B577-B579))/(B578*B578)</f>
        <v>0.0061781471589966806</v>
      </c>
      <c r="D578">
        <f>$D$1/POWER(C578,3/5)</f>
        <v>4.3586527563040995</v>
      </c>
    </row>
    <row r="579" spans="1:4" ht="12.75">
      <c r="A579">
        <v>-11.786</v>
      </c>
      <c r="B579">
        <f>EXP(-A579/2.5)</f>
        <v>111.541865972572</v>
      </c>
      <c r="C579">
        <f>((B578-B580)*(B578-B580))/(B579*B579)</f>
        <v>0.0066527814078382605</v>
      </c>
      <c r="D579">
        <f>$D$1/POWER(C579,3/5)</f>
        <v>4.16932037441887</v>
      </c>
    </row>
    <row r="580" spans="1:4" ht="12.75">
      <c r="A580">
        <v>-11.794</v>
      </c>
      <c r="B580">
        <f>EXP(-A580/2.5)</f>
        <v>111.899371647693</v>
      </c>
      <c r="C580">
        <f>((B579-B581)*(B579-B581))/(B580*B580)</f>
        <v>0.0644701337856172</v>
      </c>
      <c r="D580">
        <f>$D$1/POWER(C580,3/5)</f>
        <v>1.0672153852169899</v>
      </c>
    </row>
    <row r="581" spans="1:4" ht="12.75">
      <c r="A581">
        <v>-11.051</v>
      </c>
      <c r="B581">
        <f>EXP(-A581/2.5)</f>
        <v>83.1295305210764</v>
      </c>
      <c r="C581">
        <f>((B580-B582)*(B580-B582))/(B581*B581)</f>
        <v>0.0292973066421644</v>
      </c>
      <c r="D581">
        <f>$D$1/POWER(C581,3/5)</f>
        <v>1.71305222136361</v>
      </c>
    </row>
    <row r="582" spans="1:4" ht="12.75">
      <c r="A582">
        <v>-11.454</v>
      </c>
      <c r="B582">
        <f>EXP(-A582/2.5)</f>
        <v>97.6705421228063</v>
      </c>
      <c r="C582">
        <f>((B581-B583)*(B581-B583))/(B582*B582)</f>
        <v>0.0226440651628192</v>
      </c>
      <c r="D582">
        <f>$D$1/POWER(C582,3/5)</f>
        <v>1.99937649782862</v>
      </c>
    </row>
    <row r="583" spans="1:4" ht="12.75">
      <c r="A583">
        <v>-11.458</v>
      </c>
      <c r="B583">
        <f>EXP(-A583/2.5)</f>
        <v>97.8269400751998</v>
      </c>
      <c r="C583">
        <f>((B582-B584)*(B582-B584))/(B583*B583)</f>
        <v>0.0618381174473245</v>
      </c>
      <c r="D583">
        <f>$D$1/POWER(C583,3/5)</f>
        <v>1.0942422124764999</v>
      </c>
    </row>
    <row r="584" spans="1:4" ht="12.75">
      <c r="A584">
        <v>-12.01</v>
      </c>
      <c r="B584">
        <f>EXP(-A584/2.5)</f>
        <v>121.997432569558</v>
      </c>
      <c r="C584">
        <f>((B583-B585)*(B583-B585))/(B584*B584)</f>
        <v>0.005544880656451791</v>
      </c>
      <c r="D584">
        <f>$D$1/POWER(C584,3/5)</f>
        <v>4.65084534868877</v>
      </c>
    </row>
    <row r="585" spans="1:4" ht="12.75">
      <c r="A585">
        <v>-11.68</v>
      </c>
      <c r="B585">
        <f>EXP(-A585/2.5)</f>
        <v>106.911351455135</v>
      </c>
      <c r="C585">
        <f>((B584-B586)*(B584-B586))/(B585*B585)</f>
        <v>0.00822248217431446</v>
      </c>
      <c r="D585">
        <f>$D$1/POWER(C585,3/5)</f>
        <v>3.67168534416167</v>
      </c>
    </row>
    <row r="586" spans="1:4" ht="12.75">
      <c r="A586">
        <v>-11.803</v>
      </c>
      <c r="B586">
        <f>EXP(-A586/2.5)</f>
        <v>112.302935364467</v>
      </c>
      <c r="C586">
        <f>((B585-B587)*(B585-B587))/(B586*B586)</f>
        <v>0.00952570046731902</v>
      </c>
      <c r="D586">
        <f>$D$1/POWER(C586,3/5)</f>
        <v>3.36146866881082</v>
      </c>
    </row>
    <row r="587" spans="1:4" ht="12.75">
      <c r="A587">
        <v>-11.924</v>
      </c>
      <c r="B587">
        <f>EXP(-A587/2.5)</f>
        <v>117.872083696168</v>
      </c>
      <c r="C587">
        <f>((B586-B588)*(B586-B588))/(B587*B587)</f>
        <v>5.21603719065028E-06</v>
      </c>
      <c r="D587">
        <f>$D$1/POWER(C587,3/5)</f>
        <v>304.412732031721</v>
      </c>
    </row>
    <row r="588" spans="1:4" ht="12.75">
      <c r="A588">
        <v>-11.797</v>
      </c>
      <c r="B588">
        <f>EXP(-A588/2.5)</f>
        <v>112.033731493455</v>
      </c>
      <c r="C588">
        <f>((B587-B589)*(B587-B589))/(B588*B588)</f>
        <v>0.0246473343117777</v>
      </c>
      <c r="D588">
        <f>$D$1/POWER(C588,3/5)</f>
        <v>1.90022595981215</v>
      </c>
    </row>
    <row r="589" spans="1:4" ht="12.75">
      <c r="A589">
        <v>-11.52</v>
      </c>
      <c r="B589">
        <f>EXP(-A589/2.5)</f>
        <v>100.283382171504</v>
      </c>
      <c r="C589">
        <f>((B588-B590)*(B588-B590))/(B589*B589)</f>
        <v>0.0634919727851824</v>
      </c>
      <c r="D589">
        <f>$D$1/POWER(C589,3/5)</f>
        <v>1.07705015487883</v>
      </c>
    </row>
    <row r="590" spans="1:4" ht="12.75">
      <c r="A590">
        <v>-11.158</v>
      </c>
      <c r="B590">
        <f>EXP(-A590/2.5)</f>
        <v>86.7647124141994</v>
      </c>
      <c r="C590">
        <f>((B589-B591)*(B589-B591))/(B590*B590)</f>
        <v>0.007820909813091751</v>
      </c>
      <c r="D590">
        <f>$D$1/POWER(C590,3/5)</f>
        <v>3.7836665334313198</v>
      </c>
    </row>
    <row r="591" spans="1:4" ht="12.75">
      <c r="A591">
        <v>-11.321</v>
      </c>
      <c r="B591">
        <f>EXP(-A591/2.5)</f>
        <v>92.6102660520406</v>
      </c>
      <c r="C591">
        <f>((B590-B592)*(B590-B592))/(B591*B591)</f>
        <v>0.0407831218100874</v>
      </c>
      <c r="D591">
        <f>$D$1/POWER(C591,3/5)</f>
        <v>1.40468498597927</v>
      </c>
    </row>
    <row r="592" spans="1:4" ht="12.75">
      <c r="A592">
        <v>-11.646</v>
      </c>
      <c r="B592">
        <f>EXP(-A592/2.5)</f>
        <v>105.467199567309</v>
      </c>
      <c r="C592">
        <f>((B591-B593)*(B591-B593))/(B592*B592)</f>
        <v>0.000964052617650358</v>
      </c>
      <c r="D592">
        <f>$D$1/POWER(C592,3/5)</f>
        <v>13.2863833052403</v>
      </c>
    </row>
    <row r="593" spans="1:4" ht="12.75">
      <c r="A593">
        <v>-11.231</v>
      </c>
      <c r="B593">
        <f>EXP(-A593/2.5)</f>
        <v>89.3355942239906</v>
      </c>
      <c r="C593">
        <f>((B592-B594)*(B592-B594))/(B593*B593)</f>
        <v>0.0104125751294012</v>
      </c>
      <c r="D593">
        <f>$D$1/POWER(C593,3/5)</f>
        <v>3.18663507145726</v>
      </c>
    </row>
    <row r="594" spans="1:4" ht="12.75">
      <c r="A594">
        <v>-11.42</v>
      </c>
      <c r="B594">
        <f>EXP(-A594/2.5)</f>
        <v>96.3512145128573</v>
      </c>
      <c r="C594">
        <f>((B593-B595)*(B593-B595))/(B594*B594)</f>
        <v>0.00289402454929901</v>
      </c>
      <c r="D594">
        <f>$D$1/POWER(C594,3/5)</f>
        <v>6.87014485109922</v>
      </c>
    </row>
    <row r="595" spans="1:4" ht="12.75">
      <c r="A595">
        <v>-11.372</v>
      </c>
      <c r="B595">
        <f>EXP(-A595/2.5)</f>
        <v>94.5189175330342</v>
      </c>
      <c r="C595">
        <f>((B594-B596)*(B594-B596))/(B595*B595)</f>
        <v>0.0418510301153618</v>
      </c>
      <c r="D595">
        <f>$D$1/POWER(C595,3/5)</f>
        <v>1.38306798698526</v>
      </c>
    </row>
    <row r="596" spans="1:2" ht="12.75">
      <c r="A596">
        <v>-10.86</v>
      </c>
      <c r="B596">
        <f>EXP(-A596/2.5)</f>
        <v>77.0149839749961</v>
      </c>
    </row>
    <row r="597" ht="12">
      <c r="A597">
        <v>-11.228</v>
      </c>
    </row>
    <row r="598" spans="1:3" ht="12">
      <c r="A598">
        <v>-11.341</v>
      </c>
      <c r="C598">
        <f>SUM(C3:C596)/594</f>
        <v>0.0334230541896508</v>
      </c>
    </row>
    <row r="599" ht="12">
      <c r="A599">
        <v>-11.442</v>
      </c>
    </row>
    <row r="600" ht="12">
      <c r="A600">
        <v>-11.189</v>
      </c>
    </row>
    <row r="601" ht="12">
      <c r="A601">
        <v>-10.844</v>
      </c>
    </row>
    <row r="602" ht="12">
      <c r="A602">
        <v>-11.823</v>
      </c>
    </row>
    <row r="603" ht="12.75">
      <c r="A603">
        <v>-11.828</v>
      </c>
    </row>
    <row r="604" ht="12.75">
      <c r="A604">
        <v>-11.649000000000001</v>
      </c>
    </row>
    <row r="605" ht="12.75">
      <c r="A605">
        <v>-11.381</v>
      </c>
    </row>
    <row r="606" ht="12.75">
      <c r="A606">
        <v>-11.786</v>
      </c>
    </row>
    <row r="607" ht="12.75">
      <c r="A607">
        <v>-11.612</v>
      </c>
    </row>
    <row r="608" ht="12.75">
      <c r="A608">
        <v>-11.587</v>
      </c>
    </row>
    <row r="609" ht="12.75">
      <c r="A609">
        <v>-11.709</v>
      </c>
    </row>
    <row r="610" ht="12.75">
      <c r="A610">
        <v>-11.608</v>
      </c>
    </row>
    <row r="611" ht="12.75">
      <c r="A611">
        <v>-11.077</v>
      </c>
    </row>
    <row r="612" ht="12.75">
      <c r="A612">
        <v>-11.481</v>
      </c>
    </row>
    <row r="613" ht="12.75">
      <c r="A613">
        <v>-11.391</v>
      </c>
    </row>
    <row r="614" ht="12.75">
      <c r="A614">
        <v>-10.848</v>
      </c>
    </row>
    <row r="615" ht="12.75">
      <c r="A615">
        <v>-11.265</v>
      </c>
    </row>
    <row r="616" ht="12.75">
      <c r="A616">
        <v>-11.624</v>
      </c>
    </row>
    <row r="617" ht="12.75">
      <c r="A617">
        <v>-11.246</v>
      </c>
    </row>
    <row r="618" ht="12.75">
      <c r="A618">
        <v>-11.533</v>
      </c>
    </row>
    <row r="619" ht="12.75">
      <c r="A619">
        <v>-11.185</v>
      </c>
    </row>
    <row r="620" ht="12.75">
      <c r="A620">
        <v>-11.216</v>
      </c>
    </row>
    <row r="621" ht="12.75">
      <c r="A621">
        <v>-11.25</v>
      </c>
    </row>
    <row r="622" ht="12.75">
      <c r="A622">
        <v>-11.576</v>
      </c>
    </row>
    <row r="623" ht="12.75">
      <c r="A623">
        <v>-11.932</v>
      </c>
    </row>
    <row r="624" ht="12.75">
      <c r="A624">
        <v>-11.242</v>
      </c>
    </row>
    <row r="625" ht="12.75">
      <c r="A625">
        <v>-11.31</v>
      </c>
    </row>
    <row r="626" ht="12.75">
      <c r="A626">
        <v>-12.259</v>
      </c>
    </row>
    <row r="627" ht="12.75">
      <c r="A627">
        <v>-11.489</v>
      </c>
    </row>
    <row r="628" ht="12.75">
      <c r="A628">
        <v>-11.577</v>
      </c>
    </row>
    <row r="629" ht="12.75">
      <c r="A629">
        <v>-11.685</v>
      </c>
    </row>
    <row r="630" ht="12.75">
      <c r="A630">
        <v>-11.685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Tregon</dc:creator>
  <cp:keywords/>
  <dc:description/>
  <cp:lastModifiedBy>Bernard TREGON</cp:lastModifiedBy>
  <dcterms:created xsi:type="dcterms:W3CDTF">2006-08-03T20:10:28Z</dcterms:created>
  <dcterms:modified xsi:type="dcterms:W3CDTF">2013-09-16T17:09:16Z</dcterms:modified>
  <cp:category/>
  <cp:version/>
  <cp:contentType/>
  <cp:contentStatus/>
  <cp:revision>41</cp:revision>
</cp:coreProperties>
</file>